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tabRatio="698" activeTab="2"/>
  </bookViews>
  <sheets>
    <sheet name="80km" sheetId="1" r:id="rId1"/>
    <sheet name="60kmTR" sheetId="2" r:id="rId2"/>
    <sheet name="40kmTR" sheetId="3" r:id="rId3"/>
    <sheet name="20kmTR" sheetId="4" r:id="rId4"/>
  </sheets>
  <definedNames>
    <definedName name="_xlnm.Print_Area" localSheetId="3">'20kmTR'!$A$1:$P$36</definedName>
    <definedName name="_xlnm.Print_Area" localSheetId="0">'80km'!$A$1:$X$36</definedName>
  </definedNames>
  <calcPr fullCalcOnLoad="1"/>
</workbook>
</file>

<file path=xl/sharedStrings.xml><?xml version="1.0" encoding="utf-8"?>
<sst xmlns="http://schemas.openxmlformats.org/spreadsheetml/2006/main" count="392" uniqueCount="258">
  <si>
    <t>出番</t>
  </si>
  <si>
    <t>選手名</t>
  </si>
  <si>
    <t>馬名</t>
  </si>
  <si>
    <t>所属</t>
  </si>
  <si>
    <t>全走行時間</t>
  </si>
  <si>
    <t>全平均時速</t>
  </si>
  <si>
    <t>結果</t>
  </si>
  <si>
    <t>ゼッケン馬No</t>
  </si>
  <si>
    <t>In T</t>
  </si>
  <si>
    <t>Recovery T</t>
  </si>
  <si>
    <t>Ride T</t>
  </si>
  <si>
    <t>Speed</t>
  </si>
  <si>
    <t>Puls</t>
  </si>
  <si>
    <t>Finish T</t>
  </si>
  <si>
    <t>１Leg２０ｋｍ</t>
  </si>
  <si>
    <t>Start T</t>
  </si>
  <si>
    <t>JEF公認種目</t>
  </si>
  <si>
    <t>８０ｋｍ競技</t>
  </si>
  <si>
    <t>２０ｋｍトレーニングライド</t>
  </si>
  <si>
    <t>Gelding</t>
  </si>
  <si>
    <t>Start T</t>
  </si>
  <si>
    <t>Ride T</t>
  </si>
  <si>
    <t>Out T</t>
  </si>
  <si>
    <t>Arrival T</t>
  </si>
  <si>
    <t>Speed</t>
  </si>
  <si>
    <t>In T</t>
  </si>
  <si>
    <t>Puls</t>
  </si>
  <si>
    <t>Time</t>
  </si>
  <si>
    <t>KM/HR</t>
  </si>
  <si>
    <t>Rider</t>
  </si>
  <si>
    <t>Horse</t>
  </si>
  <si>
    <t>Recovery T</t>
  </si>
  <si>
    <t>平均時速１０．９km/h、制限時間５時間３０分：ノービス最速タイム(参考)</t>
  </si>
  <si>
    <t>平均時速６．７km/h、制限時間３時間：最低タイム(参考)</t>
  </si>
  <si>
    <t>平均時速１３．３km/h、制限時間３時間：最速タイム(参考)</t>
  </si>
  <si>
    <t>Cut Off Time</t>
  </si>
  <si>
    <t>Gender</t>
  </si>
  <si>
    <t>Year of Birth</t>
  </si>
  <si>
    <t>Club</t>
  </si>
  <si>
    <t>Cut Off Time</t>
  </si>
  <si>
    <t>強制休止</t>
  </si>
  <si>
    <t>JEF No</t>
  </si>
  <si>
    <t>Breed</t>
  </si>
  <si>
    <t>出番</t>
  </si>
  <si>
    <t>平均時速１０km/h、制限時間２時間：最速タイム(参考)</t>
  </si>
  <si>
    <t>永島　みのり</t>
  </si>
  <si>
    <t>Nagashima Minori</t>
  </si>
  <si>
    <t>中條　天</t>
  </si>
  <si>
    <t>制限時間：２時間～３時間（７：３０～８：３０)</t>
  </si>
  <si>
    <t>Mare</t>
  </si>
  <si>
    <t>JEF No</t>
  </si>
  <si>
    <t>Breed</t>
  </si>
  <si>
    <t>制限時間：１０時間（１６：３０）</t>
  </si>
  <si>
    <t>Chujo Ten</t>
  </si>
  <si>
    <t>平均時速８km/h、制限時間10時間：最低タイム(参考)</t>
  </si>
  <si>
    <t>JP MIX</t>
  </si>
  <si>
    <t>MIX</t>
  </si>
  <si>
    <t>ARAB</t>
  </si>
  <si>
    <t>小森　洋子</t>
  </si>
  <si>
    <t>ディアゴ</t>
  </si>
  <si>
    <t>WT DIEGO</t>
  </si>
  <si>
    <t>AHR</t>
  </si>
  <si>
    <t>Komori Yoko</t>
  </si>
  <si>
    <t>審判長：中尾　能子</t>
  </si>
  <si>
    <t>ムーン</t>
  </si>
  <si>
    <t>MOON</t>
  </si>
  <si>
    <t>Mare</t>
  </si>
  <si>
    <t>AHR</t>
  </si>
  <si>
    <t>真田　典子</t>
  </si>
  <si>
    <t>Sanada Noriko</t>
  </si>
  <si>
    <t>完走</t>
  </si>
  <si>
    <t>ARAB</t>
  </si>
  <si>
    <t>アラビアンHR</t>
  </si>
  <si>
    <t>遠藤　乃理子</t>
  </si>
  <si>
    <t>AHRアフレイムスター</t>
  </si>
  <si>
    <t>AHR ＡＦＬＡＩＭＥ ＳＴＡＲ</t>
  </si>
  <si>
    <t>AHR</t>
  </si>
  <si>
    <t>Endo　Noriko</t>
  </si>
  <si>
    <t>Gelding</t>
  </si>
  <si>
    <r>
      <t>A</t>
    </r>
    <r>
      <rPr>
        <sz val="11"/>
        <rFont val="ＭＳ Ｐゴシック"/>
        <family val="3"/>
      </rPr>
      <t>RAB</t>
    </r>
  </si>
  <si>
    <t>小野　裕史</t>
  </si>
  <si>
    <t>Ono Hirofumi</t>
  </si>
  <si>
    <t>Gelding</t>
  </si>
  <si>
    <t>ARAB</t>
  </si>
  <si>
    <t>真田　由起男</t>
  </si>
  <si>
    <t>ファウスト</t>
  </si>
  <si>
    <t>FAUSTO BL</t>
  </si>
  <si>
    <t>Sanada Yukio</t>
  </si>
  <si>
    <t>西垣　祐希</t>
  </si>
  <si>
    <t>サントスAHR</t>
  </si>
  <si>
    <t>NOSLO'S ＳＡＮTOS</t>
  </si>
  <si>
    <t>Nishigaki Yuki</t>
  </si>
  <si>
    <t>ARAB MIX</t>
  </si>
  <si>
    <t>アラビアンHR</t>
  </si>
  <si>
    <t>AHRジェイレミントン一世</t>
  </si>
  <si>
    <t>AHR J REMINGTON Ⅰ</t>
  </si>
  <si>
    <t>Gelding</t>
  </si>
  <si>
    <r>
      <t>１Leg３０</t>
    </r>
    <r>
      <rPr>
        <sz val="11"/>
        <rFont val="ＭＳ Ｐゴシック"/>
        <family val="3"/>
      </rPr>
      <t>km</t>
    </r>
  </si>
  <si>
    <t>Total</t>
  </si>
  <si>
    <t>Average</t>
  </si>
  <si>
    <t>Rank</t>
  </si>
  <si>
    <t>Start T</t>
  </si>
  <si>
    <t>Ride T</t>
  </si>
  <si>
    <t>Out T</t>
  </si>
  <si>
    <t>Arrival T</t>
  </si>
  <si>
    <t>Speed</t>
  </si>
  <si>
    <t>Finish T</t>
  </si>
  <si>
    <t>Finish T</t>
  </si>
  <si>
    <t>In T</t>
  </si>
  <si>
    <t>Puls</t>
  </si>
  <si>
    <t>Time</t>
  </si>
  <si>
    <t>KM/HR</t>
  </si>
  <si>
    <t>Recovery T</t>
  </si>
  <si>
    <r>
      <t>２Leg３０</t>
    </r>
    <r>
      <rPr>
        <sz val="11"/>
        <rFont val="ＭＳ Ｐゴシック"/>
        <family val="3"/>
      </rPr>
      <t>km</t>
    </r>
  </si>
  <si>
    <r>
      <t>３Leg２０</t>
    </r>
    <r>
      <rPr>
        <sz val="11"/>
        <rFont val="ＭＳ Ｐゴシック"/>
        <family val="3"/>
      </rPr>
      <t>km</t>
    </r>
  </si>
  <si>
    <r>
      <t xml:space="preserve">2017年7月14日(金)～7月15日(土)   </t>
    </r>
    <r>
      <rPr>
        <b/>
        <sz val="14"/>
        <rFont val="ＭＳ Ｐゴシック"/>
        <family val="3"/>
      </rPr>
      <t>照月湖エンデュランス馬術大会　2017年7月</t>
    </r>
  </si>
  <si>
    <t>MIX</t>
  </si>
  <si>
    <t>天野　恵子</t>
  </si>
  <si>
    <t>げんじ</t>
  </si>
  <si>
    <t>GENJI</t>
  </si>
  <si>
    <t>Amano Keiko</t>
  </si>
  <si>
    <t>ＡＲＡＢ</t>
  </si>
  <si>
    <t>渡部　明浩</t>
  </si>
  <si>
    <t>ゾルタン</t>
  </si>
  <si>
    <t>ZOLTAAN</t>
  </si>
  <si>
    <t>Watabe　Akihiro</t>
  </si>
  <si>
    <t>Gelding</t>
  </si>
  <si>
    <t>AHR　ガルソン</t>
  </si>
  <si>
    <t>AHR GARCON</t>
  </si>
  <si>
    <t>Gelding</t>
  </si>
  <si>
    <t>蓮見　清一</t>
  </si>
  <si>
    <t>Hasumi Seiichi</t>
  </si>
  <si>
    <t>６０ｋｍトレーニングライド</t>
  </si>
  <si>
    <t>制限時間：7時間（１２：５５）</t>
  </si>
  <si>
    <t>Signature</t>
  </si>
  <si>
    <t>ノービス制限時間：５時間３０分～７時間（１１：２５～１２：５５）</t>
  </si>
  <si>
    <t>JEF公認種目</t>
  </si>
  <si>
    <t>完走率</t>
  </si>
  <si>
    <t>％</t>
  </si>
  <si>
    <t>JEF No</t>
  </si>
  <si>
    <t>Breed</t>
  </si>
  <si>
    <r>
      <t>１Leg３０</t>
    </r>
    <r>
      <rPr>
        <sz val="11"/>
        <rFont val="ＭＳ Ｐゴシック"/>
        <family val="3"/>
      </rPr>
      <t>km</t>
    </r>
  </si>
  <si>
    <r>
      <t>３Leg３０</t>
    </r>
    <r>
      <rPr>
        <sz val="11"/>
        <rFont val="ＭＳ Ｐゴシック"/>
        <family val="3"/>
      </rPr>
      <t>km</t>
    </r>
    <r>
      <rPr>
        <sz val="11"/>
        <rFont val="ＭＳ Ｐゴシック"/>
        <family val="3"/>
      </rPr>
      <t>(60km)</t>
    </r>
  </si>
  <si>
    <t>Total</t>
  </si>
  <si>
    <t>Average</t>
  </si>
  <si>
    <t>Rank</t>
  </si>
  <si>
    <t>渡辺　三賀美</t>
  </si>
  <si>
    <t>Watanabe Sagami</t>
  </si>
  <si>
    <t>平均時速８．６km/h、制限時間７時間：最低タイム(参考:Cut Off Time)</t>
  </si>
  <si>
    <t>２０１７年7月14日(金)～7月１5日(土) 照月湖エンデュランス馬術大会7月</t>
  </si>
  <si>
    <r>
      <t>A</t>
    </r>
    <r>
      <rPr>
        <sz val="11"/>
        <rFont val="ＭＳ Ｐゴシック"/>
        <family val="3"/>
      </rPr>
      <t>RABIAN</t>
    </r>
  </si>
  <si>
    <t>榎本　美恵子</t>
  </si>
  <si>
    <t>Enomoto Mieko</t>
  </si>
  <si>
    <t>SP DOSANKO</t>
  </si>
  <si>
    <t>楠畑　かおり</t>
  </si>
  <si>
    <t>ヒカリ</t>
  </si>
  <si>
    <t>ＨＩＫＡＲＩ</t>
  </si>
  <si>
    <t>Kusubata Kaori</t>
  </si>
  <si>
    <t>Mare</t>
  </si>
  <si>
    <t>七野　友子</t>
  </si>
  <si>
    <t>ユウ</t>
  </si>
  <si>
    <t>ＹＵ</t>
  </si>
  <si>
    <t>Shichino Tomoko</t>
  </si>
  <si>
    <t>エム・エトワール</t>
  </si>
  <si>
    <t>M ETOILE</t>
  </si>
  <si>
    <t>AHR　ジー･スター</t>
  </si>
  <si>
    <t>AHR G‐STAR</t>
  </si>
  <si>
    <t>Gelding</t>
  </si>
  <si>
    <r>
      <t>A</t>
    </r>
    <r>
      <rPr>
        <sz val="11"/>
        <rFont val="ＭＳ Ｐゴシック"/>
        <family val="3"/>
      </rPr>
      <t>RABIAN</t>
    </r>
  </si>
  <si>
    <t>八王子　RC</t>
  </si>
  <si>
    <t>三木　敬裕</t>
  </si>
  <si>
    <t>ｽｳｨﾝｸﾞﾒｿﾞﾝﾌﾞﾗﾝｼｭ</t>
  </si>
  <si>
    <t>SWING MAISON BLANCHE</t>
  </si>
  <si>
    <t>HRC</t>
  </si>
  <si>
    <t>Miki Takahiro</t>
  </si>
  <si>
    <t>三木　実穂</t>
  </si>
  <si>
    <t>鈴のハヤブサ</t>
  </si>
  <si>
    <t>４０ｋｍトレーニングライド</t>
  </si>
  <si>
    <t>制限時間：３時間～５時間（９：１０～１１：１０）</t>
  </si>
  <si>
    <t>Signature</t>
  </si>
  <si>
    <t>JEF No</t>
  </si>
  <si>
    <t>Breed</t>
  </si>
  <si>
    <r>
      <t>１Leg２０</t>
    </r>
    <r>
      <rPr>
        <sz val="11"/>
        <rFont val="ＭＳ Ｐゴシック"/>
        <family val="3"/>
      </rPr>
      <t>km</t>
    </r>
  </si>
  <si>
    <r>
      <t>２Leg２０</t>
    </r>
    <r>
      <rPr>
        <sz val="11"/>
        <rFont val="ＭＳ Ｐゴシック"/>
        <family val="3"/>
      </rPr>
      <t>km</t>
    </r>
    <r>
      <rPr>
        <sz val="11"/>
        <rFont val="ＭＳ Ｐゴシック"/>
        <family val="3"/>
      </rPr>
      <t>(40km)</t>
    </r>
  </si>
  <si>
    <t>Total</t>
  </si>
  <si>
    <t>Average</t>
  </si>
  <si>
    <t>Rank</t>
  </si>
  <si>
    <t>寺町　智華子</t>
  </si>
  <si>
    <t>平均時速８km/h、制限時間５時間：最低タイム(参考:Cut Off Time)</t>
  </si>
  <si>
    <t>2017年7月14日（金）～7月15日（土）照月湖エンデュランス馬術大会7月</t>
  </si>
  <si>
    <t>SP DOSANKO</t>
  </si>
  <si>
    <t>ＳＵＺＵＮＯＨＡＹＡＢＵＳＡ</t>
  </si>
  <si>
    <t>HRC</t>
  </si>
  <si>
    <t>Miki Miho</t>
  </si>
  <si>
    <t>Gelding</t>
  </si>
  <si>
    <t>蛍子</t>
  </si>
  <si>
    <t>KEIKO</t>
  </si>
  <si>
    <t>Teramachi Chikako</t>
  </si>
  <si>
    <t>DOSANKO</t>
  </si>
  <si>
    <t>アラビアンHR</t>
  </si>
  <si>
    <t>ベル・ベージュ</t>
  </si>
  <si>
    <t>BELL・BEIGE</t>
  </si>
  <si>
    <r>
      <t>SP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DOSANKO</t>
    </r>
  </si>
  <si>
    <t>宮内　恵</t>
  </si>
  <si>
    <t>チェリー</t>
  </si>
  <si>
    <t>CHERRY</t>
  </si>
  <si>
    <t>Miyauchi Megumi</t>
  </si>
  <si>
    <t>Mare</t>
  </si>
  <si>
    <t>MIX</t>
  </si>
  <si>
    <t>岩橋　庸一</t>
  </si>
  <si>
    <t>ラピーヌ・リュネール</t>
  </si>
  <si>
    <t>LAPINE LUNAIRU</t>
  </si>
  <si>
    <t>HRC</t>
  </si>
  <si>
    <t>Iwahashi Yoichi</t>
  </si>
  <si>
    <t>Mare</t>
  </si>
  <si>
    <r>
      <t xml:space="preserve">2017年7月14日(金)～7月15日(土)   </t>
    </r>
    <r>
      <rPr>
        <b/>
        <sz val="14"/>
        <rFont val="ＭＳ Ｐゴシック"/>
        <family val="3"/>
      </rPr>
      <t>照月湖エンデュランス馬術大会　2017年7月</t>
    </r>
  </si>
  <si>
    <t>60/60</t>
  </si>
  <si>
    <t>56/56</t>
  </si>
  <si>
    <t>60/64</t>
  </si>
  <si>
    <t>60/60</t>
  </si>
  <si>
    <t>64/64</t>
  </si>
  <si>
    <t>60/56</t>
  </si>
  <si>
    <t>56/64</t>
  </si>
  <si>
    <t>56/52</t>
  </si>
  <si>
    <t>48/48</t>
  </si>
  <si>
    <t>56/56</t>
  </si>
  <si>
    <t>60/60</t>
  </si>
  <si>
    <t>64/60</t>
  </si>
  <si>
    <t>60/56</t>
  </si>
  <si>
    <t>64/68</t>
  </si>
  <si>
    <t>64/72</t>
  </si>
  <si>
    <t>60/52</t>
  </si>
  <si>
    <t>56/56</t>
  </si>
  <si>
    <t>60/64</t>
  </si>
  <si>
    <t>64/64</t>
  </si>
  <si>
    <t>審判長：中尾　能子</t>
  </si>
  <si>
    <t>獣医師団長：齋藤重彰</t>
  </si>
  <si>
    <t>完走率：100%</t>
  </si>
  <si>
    <t>審判長：中尾　能子</t>
  </si>
  <si>
    <t>獣医師団長：齋藤重彰</t>
  </si>
  <si>
    <t>完走率86％</t>
  </si>
  <si>
    <t>RET</t>
  </si>
  <si>
    <t>完走</t>
  </si>
  <si>
    <t>60/60</t>
  </si>
  <si>
    <t>64/68</t>
  </si>
  <si>
    <t>64/64</t>
  </si>
  <si>
    <t>審判長：中尾能子</t>
  </si>
  <si>
    <t>FTQ-GA</t>
  </si>
  <si>
    <t>ARAB</t>
  </si>
  <si>
    <t>カリーム</t>
  </si>
  <si>
    <t>ＫＡＲＥＥＭＰＪ</t>
  </si>
  <si>
    <t>Gelding</t>
  </si>
  <si>
    <t>WD</t>
  </si>
  <si>
    <t>56/52</t>
  </si>
  <si>
    <t>52/60</t>
  </si>
  <si>
    <t>完走率１００％</t>
  </si>
  <si>
    <t>signature</t>
  </si>
  <si>
    <t>優勝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</si>
</sst>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[$-F400]h:mm:ss\ AM/PM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0"/>
      <color indexed="2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25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265">
    <xf numFmtId="0" fontId="0" fillId="0" borderId="0" xfId="0" applyAlignment="1">
      <alignment vertical="center"/>
    </xf>
    <xf numFmtId="21" fontId="3" fillId="0" borderId="10" xfId="0" applyNumberFormat="1" applyFont="1" applyFill="1" applyBorder="1" applyAlignment="1">
      <alignment horizontal="center" vertical="center" shrinkToFit="1"/>
    </xf>
    <xf numFmtId="21" fontId="0" fillId="0" borderId="10" xfId="0" applyNumberFormat="1" applyFill="1" applyBorder="1" applyAlignment="1">
      <alignment vertical="center" shrinkToFit="1"/>
    </xf>
    <xf numFmtId="21" fontId="0" fillId="0" borderId="11" xfId="0" applyNumberFormat="1" applyFill="1" applyBorder="1" applyAlignment="1">
      <alignment vertical="center" shrinkToFit="1"/>
    </xf>
    <xf numFmtId="177" fontId="0" fillId="0" borderId="12" xfId="0" applyNumberFormat="1" applyFill="1" applyBorder="1" applyAlignment="1">
      <alignment vertical="center" shrinkToFit="1"/>
    </xf>
    <xf numFmtId="21" fontId="0" fillId="0" borderId="13" xfId="0" applyNumberFormat="1" applyFill="1" applyBorder="1" applyAlignment="1">
      <alignment horizontal="right" vertical="center" shrinkToFit="1"/>
    </xf>
    <xf numFmtId="21" fontId="0" fillId="0" borderId="14" xfId="0" applyNumberFormat="1" applyFill="1" applyBorder="1" applyAlignment="1">
      <alignment vertical="center" shrinkToFit="1"/>
    </xf>
    <xf numFmtId="176" fontId="0" fillId="0" borderId="15" xfId="0" applyNumberFormat="1" applyFill="1" applyBorder="1" applyAlignment="1">
      <alignment horizontal="center" vertical="center" shrinkToFit="1"/>
    </xf>
    <xf numFmtId="21" fontId="0" fillId="0" borderId="14" xfId="0" applyNumberFormat="1" applyFill="1" applyBorder="1" applyAlignment="1">
      <alignment horizontal="right" vertical="center" shrinkToFit="1"/>
    </xf>
    <xf numFmtId="21" fontId="0" fillId="0" borderId="16" xfId="0" applyNumberFormat="1" applyFill="1" applyBorder="1" applyAlignment="1">
      <alignment vertical="center" shrinkToFit="1"/>
    </xf>
    <xf numFmtId="21" fontId="0" fillId="0" borderId="16" xfId="0" applyNumberFormat="1" applyFill="1" applyBorder="1" applyAlignment="1">
      <alignment horizontal="right" vertical="center" shrinkToFit="1"/>
    </xf>
    <xf numFmtId="21" fontId="0" fillId="0" borderId="13" xfId="0" applyNumberFormat="1" applyFill="1" applyBorder="1" applyAlignment="1">
      <alignment vertical="center" shrinkToFit="1"/>
    </xf>
    <xf numFmtId="46" fontId="0" fillId="0" borderId="12" xfId="0" applyNumberForma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left" vertical="center" shrinkToFit="1"/>
    </xf>
    <xf numFmtId="21" fontId="0" fillId="0" borderId="0" xfId="0" applyNumberFormat="1" applyFill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21" fontId="0" fillId="0" borderId="17" xfId="0" applyNumberFormat="1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21" fontId="3" fillId="0" borderId="14" xfId="0" applyNumberFormat="1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 shrinkToFit="1"/>
    </xf>
    <xf numFmtId="0" fontId="0" fillId="0" borderId="19" xfId="0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horizontal="center" vertical="center" shrinkToFit="1"/>
    </xf>
    <xf numFmtId="21" fontId="3" fillId="0" borderId="16" xfId="0" applyNumberFormat="1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wrapText="1" shrinkToFit="1"/>
    </xf>
    <xf numFmtId="0" fontId="0" fillId="0" borderId="22" xfId="0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vertical="center" shrinkToFit="1"/>
    </xf>
    <xf numFmtId="0" fontId="22" fillId="0" borderId="0" xfId="0" applyFont="1" applyBorder="1" applyAlignment="1">
      <alignment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0" fillId="0" borderId="27" xfId="0" applyFont="1" applyBorder="1" applyAlignment="1">
      <alignment vertical="center" shrinkToFit="1"/>
    </xf>
    <xf numFmtId="20" fontId="0" fillId="0" borderId="0" xfId="0" applyNumberFormat="1" applyFill="1" applyAlignment="1">
      <alignment vertical="center" shrinkToFit="1"/>
    </xf>
    <xf numFmtId="21" fontId="0" fillId="0" borderId="14" xfId="0" applyNumberFormat="1" applyFill="1" applyBorder="1" applyAlignment="1">
      <alignment vertical="center" shrinkToFit="1"/>
    </xf>
    <xf numFmtId="21" fontId="0" fillId="0" borderId="30" xfId="0" applyNumberFormat="1" applyFill="1" applyBorder="1" applyAlignment="1">
      <alignment vertical="center" shrinkToFit="1"/>
    </xf>
    <xf numFmtId="21" fontId="20" fillId="20" borderId="14" xfId="0" applyNumberFormat="1" applyFont="1" applyFill="1" applyBorder="1" applyAlignment="1">
      <alignment horizontal="right" vertical="center" shrinkToFit="1"/>
    </xf>
    <xf numFmtId="0" fontId="0" fillId="0" borderId="0" xfId="0" applyFont="1" applyBorder="1" applyAlignment="1">
      <alignment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7" xfId="0" applyFill="1" applyBorder="1" applyAlignment="1">
      <alignment vertical="center" shrinkToFit="1"/>
    </xf>
    <xf numFmtId="0" fontId="23" fillId="0" borderId="33" xfId="0" applyFont="1" applyBorder="1" applyAlignment="1">
      <alignment horizontal="center" vertical="center" shrinkToFit="1"/>
    </xf>
    <xf numFmtId="9" fontId="0" fillId="0" borderId="0" xfId="0" applyNumberFormat="1" applyFill="1" applyAlignment="1">
      <alignment vertical="center" shrinkToFit="1"/>
    </xf>
    <xf numFmtId="10" fontId="0" fillId="0" borderId="0" xfId="0" applyNumberFormat="1" applyFill="1" applyAlignment="1">
      <alignment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7" xfId="0" applyFont="1" applyBorder="1" applyAlignment="1">
      <alignment vertical="center" shrinkToFit="1"/>
    </xf>
    <xf numFmtId="21" fontId="0" fillId="0" borderId="14" xfId="0" applyNumberFormat="1" applyFill="1" applyBorder="1" applyAlignment="1" applyProtection="1">
      <alignment vertical="center" shrinkToFit="1"/>
      <protection locked="0"/>
    </xf>
    <xf numFmtId="21" fontId="0" fillId="0" borderId="14" xfId="0" applyNumberFormat="1" applyFill="1" applyBorder="1" applyAlignment="1" applyProtection="1">
      <alignment horizontal="right" vertical="center" shrinkToFit="1"/>
      <protection locked="0"/>
    </xf>
    <xf numFmtId="21" fontId="0" fillId="0" borderId="16" xfId="0" applyNumberFormat="1" applyFill="1" applyBorder="1" applyAlignment="1" applyProtection="1">
      <alignment vertical="center" shrinkToFit="1"/>
      <protection locked="0"/>
    </xf>
    <xf numFmtId="21" fontId="0" fillId="0" borderId="16" xfId="0" applyNumberFormat="1" applyFill="1" applyBorder="1" applyAlignment="1" applyProtection="1">
      <alignment horizontal="right" vertical="center" shrinkToFit="1"/>
      <protection locked="0"/>
    </xf>
    <xf numFmtId="0" fontId="0" fillId="0" borderId="27" xfId="0" applyFill="1" applyBorder="1" applyAlignment="1">
      <alignment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vertical="center" shrinkToFit="1"/>
    </xf>
    <xf numFmtId="0" fontId="26" fillId="0" borderId="29" xfId="0" applyFont="1" applyBorder="1" applyAlignment="1">
      <alignment horizontal="center" vertical="center" shrinkToFit="1"/>
    </xf>
    <xf numFmtId="21" fontId="0" fillId="0" borderId="34" xfId="0" applyNumberFormat="1" applyFill="1" applyBorder="1" applyAlignment="1">
      <alignment horizontal="right" vertical="center" shrinkToFit="1"/>
    </xf>
    <xf numFmtId="0" fontId="22" fillId="0" borderId="0" xfId="0" applyFont="1" applyFill="1" applyBorder="1" applyAlignment="1" applyProtection="1">
      <alignment vertical="center" shrinkToFit="1"/>
      <protection locked="0"/>
    </xf>
    <xf numFmtId="0" fontId="27" fillId="0" borderId="0" xfId="0" applyFont="1" applyFill="1" applyBorder="1" applyAlignment="1">
      <alignment vertical="center" shrinkToFit="1"/>
    </xf>
    <xf numFmtId="21" fontId="0" fillId="0" borderId="35" xfId="0" applyNumberFormat="1" applyFill="1" applyBorder="1" applyAlignment="1">
      <alignment horizontal="center" shrinkToFit="1"/>
    </xf>
    <xf numFmtId="0" fontId="0" fillId="0" borderId="0" xfId="0" applyFill="1" applyBorder="1" applyAlignment="1">
      <alignment horizontal="right" vertical="center" shrinkToFit="1"/>
    </xf>
    <xf numFmtId="0" fontId="26" fillId="0" borderId="32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wrapText="1" shrinkToFit="1"/>
    </xf>
    <xf numFmtId="0" fontId="0" fillId="0" borderId="36" xfId="0" applyFont="1" applyBorder="1" applyAlignment="1">
      <alignment horizontal="center" vertical="center" wrapText="1" shrinkToFit="1"/>
    </xf>
    <xf numFmtId="0" fontId="26" fillId="0" borderId="31" xfId="0" applyFont="1" applyBorder="1" applyAlignment="1">
      <alignment horizontal="center" vertical="center" shrinkToFit="1"/>
    </xf>
    <xf numFmtId="0" fontId="27" fillId="0" borderId="29" xfId="0" applyFont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 shrinkToFit="1"/>
    </xf>
    <xf numFmtId="0" fontId="26" fillId="0" borderId="26" xfId="0" applyFont="1" applyFill="1" applyBorder="1" applyAlignment="1">
      <alignment horizontal="center" vertical="center" shrinkToFit="1"/>
    </xf>
    <xf numFmtId="0" fontId="27" fillId="0" borderId="36" xfId="0" applyFont="1" applyBorder="1" applyAlignment="1">
      <alignment horizontal="center" vertical="center"/>
    </xf>
    <xf numFmtId="0" fontId="22" fillId="0" borderId="0" xfId="0" applyFont="1" applyFill="1" applyBorder="1" applyAlignment="1">
      <alignment vertical="center" shrinkToFit="1"/>
    </xf>
    <xf numFmtId="21" fontId="0" fillId="0" borderId="0" xfId="0" applyNumberFormat="1" applyFill="1" applyBorder="1" applyAlignment="1">
      <alignment horizontal="right" vertical="center" shrinkToFit="1"/>
    </xf>
    <xf numFmtId="21" fontId="0" fillId="0" borderId="0" xfId="0" applyNumberFormat="1" applyFill="1" applyBorder="1" applyAlignment="1">
      <alignment horizontal="center" shrinkToFit="1"/>
    </xf>
    <xf numFmtId="21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/>
    </xf>
    <xf numFmtId="31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23" fillId="0" borderId="31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9" fontId="27" fillId="0" borderId="0" xfId="0" applyNumberFormat="1" applyFont="1" applyFill="1" applyBorder="1" applyAlignment="1" applyProtection="1">
      <alignment horizontal="left" vertical="center" shrinkToFit="1"/>
      <protection locked="0"/>
    </xf>
    <xf numFmtId="176" fontId="0" fillId="0" borderId="37" xfId="0" applyNumberFormat="1" applyFill="1" applyBorder="1" applyAlignment="1">
      <alignment horizontal="center" vertical="center" shrinkToFit="1"/>
    </xf>
    <xf numFmtId="176" fontId="0" fillId="0" borderId="38" xfId="0" applyNumberFormat="1" applyFill="1" applyBorder="1" applyAlignment="1">
      <alignment horizontal="center" vertical="center" shrinkToFit="1"/>
    </xf>
    <xf numFmtId="176" fontId="0" fillId="0" borderId="29" xfId="0" applyNumberFormat="1" applyFill="1" applyBorder="1" applyAlignment="1">
      <alignment horizontal="center" vertical="center" shrinkToFit="1"/>
    </xf>
    <xf numFmtId="46" fontId="0" fillId="0" borderId="39" xfId="0" applyNumberFormat="1" applyFill="1" applyBorder="1" applyAlignment="1">
      <alignment horizontal="center" vertical="center" shrinkToFit="1"/>
    </xf>
    <xf numFmtId="46" fontId="0" fillId="0" borderId="40" xfId="0" applyNumberFormat="1" applyFill="1" applyBorder="1" applyAlignment="1">
      <alignment horizontal="center" vertical="center" shrinkToFit="1"/>
    </xf>
    <xf numFmtId="46" fontId="0" fillId="0" borderId="41" xfId="0" applyNumberFormat="1" applyFill="1" applyBorder="1" applyAlignment="1">
      <alignment horizontal="center" vertical="center" shrinkToFit="1"/>
    </xf>
    <xf numFmtId="0" fontId="0" fillId="0" borderId="39" xfId="0" applyFill="1" applyBorder="1" applyAlignment="1" applyProtection="1">
      <alignment horizontal="center" vertical="center" wrapText="1" shrinkToFit="1"/>
      <protection locked="0"/>
    </xf>
    <xf numFmtId="0" fontId="0" fillId="0" borderId="40" xfId="0" applyFill="1" applyBorder="1" applyAlignment="1" applyProtection="1">
      <alignment horizontal="center" vertical="center" shrinkToFit="1"/>
      <protection locked="0"/>
    </xf>
    <xf numFmtId="0" fontId="0" fillId="0" borderId="41" xfId="0" applyFill="1" applyBorder="1" applyAlignment="1" applyProtection="1">
      <alignment horizontal="center" vertical="center" shrinkToFit="1"/>
      <protection locked="0"/>
    </xf>
    <xf numFmtId="0" fontId="0" fillId="0" borderId="42" xfId="0" applyNumberFormat="1" applyFill="1" applyBorder="1" applyAlignment="1" applyProtection="1">
      <alignment horizontal="center" vertical="center" shrinkToFit="1"/>
      <protection locked="0"/>
    </xf>
    <xf numFmtId="0" fontId="0" fillId="0" borderId="29" xfId="0" applyNumberFormat="1" applyFill="1" applyBorder="1" applyAlignment="1" applyProtection="1">
      <alignment horizontal="center" vertical="center" shrinkToFit="1"/>
      <protection locked="0"/>
    </xf>
    <xf numFmtId="21" fontId="0" fillId="0" borderId="43" xfId="0" applyNumberFormat="1" applyFill="1" applyBorder="1" applyAlignment="1">
      <alignment horizontal="center" vertical="center" shrinkToFit="1"/>
    </xf>
    <xf numFmtId="21" fontId="0" fillId="0" borderId="44" xfId="0" applyNumberFormat="1" applyFill="1" applyBorder="1" applyAlignment="1">
      <alignment horizontal="center" vertical="center" shrinkToFit="1"/>
    </xf>
    <xf numFmtId="21" fontId="0" fillId="0" borderId="45" xfId="0" applyNumberFormat="1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wrapText="1" shrinkToFit="1"/>
    </xf>
    <xf numFmtId="0" fontId="3" fillId="0" borderId="36" xfId="0" applyFont="1" applyBorder="1" applyAlignment="1">
      <alignment horizontal="center" vertical="center" wrapText="1" shrinkToFit="1"/>
    </xf>
    <xf numFmtId="0" fontId="26" fillId="0" borderId="31" xfId="0" applyFont="1" applyFill="1" applyBorder="1" applyAlignment="1">
      <alignment horizontal="center" vertical="center" shrinkToFit="1"/>
    </xf>
    <xf numFmtId="0" fontId="26" fillId="0" borderId="32" xfId="0" applyFont="1" applyFill="1" applyBorder="1" applyAlignment="1">
      <alignment horizontal="center" vertical="center" shrinkToFit="1"/>
    </xf>
    <xf numFmtId="0" fontId="26" fillId="0" borderId="31" xfId="0" applyFont="1" applyBorder="1" applyAlignment="1">
      <alignment horizontal="center" vertical="center" shrinkToFit="1"/>
    </xf>
    <xf numFmtId="0" fontId="26" fillId="0" borderId="32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 shrinkToFit="1"/>
    </xf>
    <xf numFmtId="0" fontId="23" fillId="0" borderId="26" xfId="0" applyFont="1" applyBorder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22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horizontal="right" vertical="center"/>
    </xf>
    <xf numFmtId="0" fontId="0" fillId="0" borderId="46" xfId="0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 wrapText="1" shrinkToFit="1"/>
    </xf>
    <xf numFmtId="0" fontId="0" fillId="0" borderId="51" xfId="0" applyFill="1" applyBorder="1" applyAlignment="1">
      <alignment horizontal="center" vertical="center" wrapText="1" shrinkToFit="1"/>
    </xf>
    <xf numFmtId="0" fontId="0" fillId="0" borderId="52" xfId="0" applyFill="1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21" fontId="0" fillId="0" borderId="53" xfId="0" applyNumberFormat="1" applyFont="1" applyFill="1" applyBorder="1" applyAlignment="1">
      <alignment horizontal="center" vertical="center" shrinkToFit="1"/>
    </xf>
    <xf numFmtId="21" fontId="0" fillId="0" borderId="54" xfId="0" applyNumberFormat="1" applyFont="1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55" xfId="0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wrapText="1" shrinkToFit="1"/>
    </xf>
    <xf numFmtId="0" fontId="3" fillId="0" borderId="29" xfId="0" applyFont="1" applyFill="1" applyBorder="1" applyAlignment="1">
      <alignment horizontal="center" vertical="center" wrapText="1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0" fontId="23" fillId="0" borderId="26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wrapText="1" shrinkToFit="1"/>
    </xf>
    <xf numFmtId="0" fontId="3" fillId="0" borderId="36" xfId="0" applyFont="1" applyBorder="1" applyAlignment="1">
      <alignment horizontal="center" vertical="center" wrapText="1" shrinkToFit="1"/>
    </xf>
    <xf numFmtId="0" fontId="26" fillId="0" borderId="25" xfId="0" applyFont="1" applyBorder="1" applyAlignment="1">
      <alignment horizontal="center" vertical="center" shrinkToFit="1"/>
    </xf>
    <xf numFmtId="0" fontId="26" fillId="0" borderId="26" xfId="0" applyFont="1" applyBorder="1" applyAlignment="1">
      <alignment horizontal="center" vertical="center" shrinkToFit="1"/>
    </xf>
    <xf numFmtId="0" fontId="23" fillId="0" borderId="31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7" fillId="0" borderId="36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0" fillId="0" borderId="56" xfId="0" applyFill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 shrinkToFit="1"/>
    </xf>
    <xf numFmtId="0" fontId="0" fillId="0" borderId="58" xfId="0" applyFill="1" applyBorder="1" applyAlignment="1">
      <alignment horizontal="center" vertical="center" shrinkToFit="1"/>
    </xf>
    <xf numFmtId="0" fontId="0" fillId="0" borderId="59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0" fontId="0" fillId="0" borderId="61" xfId="0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 shrinkToFit="1"/>
    </xf>
    <xf numFmtId="0" fontId="0" fillId="0" borderId="63" xfId="0" applyFill="1" applyBorder="1" applyAlignment="1">
      <alignment horizontal="center" vertical="center" shrinkToFit="1"/>
    </xf>
    <xf numFmtId="46" fontId="0" fillId="0" borderId="64" xfId="0" applyNumberFormat="1" applyFill="1" applyBorder="1" applyAlignment="1">
      <alignment horizontal="center" vertical="center" shrinkToFit="1"/>
    </xf>
    <xf numFmtId="46" fontId="0" fillId="0" borderId="65" xfId="0" applyNumberFormat="1" applyFill="1" applyBorder="1" applyAlignment="1">
      <alignment horizontal="center" vertical="center" shrinkToFit="1"/>
    </xf>
    <xf numFmtId="46" fontId="0" fillId="0" borderId="66" xfId="0" applyNumberFormat="1" applyFill="1" applyBorder="1" applyAlignment="1">
      <alignment horizontal="center" vertical="center" shrinkToFit="1"/>
    </xf>
    <xf numFmtId="21" fontId="0" fillId="0" borderId="50" xfId="0" applyNumberFormat="1" applyFill="1" applyBorder="1" applyAlignment="1">
      <alignment horizontal="center" vertical="center" shrinkToFit="1"/>
    </xf>
    <xf numFmtId="21" fontId="0" fillId="0" borderId="51" xfId="0" applyNumberFormat="1" applyFill="1" applyBorder="1" applyAlignment="1">
      <alignment horizontal="center" vertical="center" shrinkToFit="1"/>
    </xf>
    <xf numFmtId="21" fontId="0" fillId="0" borderId="52" xfId="0" applyNumberFormat="1" applyFill="1" applyBorder="1" applyAlignment="1">
      <alignment horizontal="center" vertical="center" shrinkToFit="1"/>
    </xf>
    <xf numFmtId="176" fontId="0" fillId="0" borderId="67" xfId="0" applyNumberFormat="1" applyFill="1" applyBorder="1" applyAlignment="1">
      <alignment horizontal="center" vertical="center" shrinkToFit="1"/>
    </xf>
    <xf numFmtId="46" fontId="0" fillId="0" borderId="68" xfId="0" applyNumberFormat="1" applyFill="1" applyBorder="1" applyAlignment="1">
      <alignment horizontal="center" vertical="center" shrinkToFit="1"/>
    </xf>
    <xf numFmtId="46" fontId="0" fillId="0" borderId="69" xfId="0" applyNumberFormat="1" applyFill="1" applyBorder="1" applyAlignment="1">
      <alignment horizontal="center" vertical="center" shrinkToFit="1"/>
    </xf>
    <xf numFmtId="46" fontId="0" fillId="0" borderId="70" xfId="0" applyNumberFormat="1" applyFill="1" applyBorder="1" applyAlignment="1">
      <alignment horizontal="center" vertical="center" shrinkToFit="1"/>
    </xf>
    <xf numFmtId="0" fontId="0" fillId="0" borderId="42" xfId="0" applyNumberFormat="1" applyFill="1" applyBorder="1" applyAlignment="1">
      <alignment horizontal="center" vertical="center" shrinkToFit="1"/>
    </xf>
    <xf numFmtId="0" fontId="0" fillId="0" borderId="67" xfId="0" applyNumberFormat="1" applyFill="1" applyBorder="1" applyAlignment="1">
      <alignment horizontal="center" vertical="center" shrinkToFit="1"/>
    </xf>
    <xf numFmtId="0" fontId="20" fillId="20" borderId="42" xfId="0" applyNumberFormat="1" applyFont="1" applyFill="1" applyBorder="1" applyAlignment="1">
      <alignment horizontal="center" vertical="center" shrinkToFit="1"/>
    </xf>
    <xf numFmtId="0" fontId="20" fillId="20" borderId="67" xfId="0" applyNumberFormat="1" applyFont="1" applyFill="1" applyBorder="1" applyAlignment="1">
      <alignment horizontal="center" vertical="center" shrinkToFit="1"/>
    </xf>
    <xf numFmtId="46" fontId="0" fillId="0" borderId="56" xfId="0" applyNumberFormat="1" applyFill="1" applyBorder="1" applyAlignment="1">
      <alignment horizontal="center" vertical="center" shrinkToFit="1"/>
    </xf>
    <xf numFmtId="46" fontId="0" fillId="0" borderId="59" xfId="0" applyNumberFormat="1" applyFill="1" applyBorder="1" applyAlignment="1">
      <alignment horizontal="center" vertical="center" shrinkToFit="1"/>
    </xf>
    <xf numFmtId="46" fontId="0" fillId="0" borderId="61" xfId="0" applyNumberFormat="1" applyFill="1" applyBorder="1" applyAlignment="1">
      <alignment horizontal="center" vertical="center" shrinkToFit="1"/>
    </xf>
    <xf numFmtId="0" fontId="28" fillId="0" borderId="36" xfId="0" applyFont="1" applyBorder="1" applyAlignment="1">
      <alignment horizontal="center" vertical="center" shrinkToFit="1"/>
    </xf>
    <xf numFmtId="0" fontId="0" fillId="0" borderId="71" xfId="0" applyNumberFormat="1" applyFill="1" applyBorder="1" applyAlignment="1">
      <alignment horizontal="center" vertical="center" shrinkToFit="1"/>
    </xf>
    <xf numFmtId="0" fontId="0" fillId="0" borderId="29" xfId="0" applyNumberFormat="1" applyFill="1" applyBorder="1" applyAlignment="1">
      <alignment horizontal="center" vertical="center" shrinkToFit="1"/>
    </xf>
    <xf numFmtId="176" fontId="0" fillId="0" borderId="33" xfId="0" applyNumberFormat="1" applyFill="1" applyBorder="1" applyAlignment="1">
      <alignment horizontal="center" vertical="center" shrinkToFit="1"/>
    </xf>
    <xf numFmtId="176" fontId="0" fillId="0" borderId="36" xfId="0" applyNumberFormat="1" applyFill="1" applyBorder="1" applyAlignment="1">
      <alignment horizontal="center" vertical="center" shrinkToFit="1"/>
    </xf>
    <xf numFmtId="176" fontId="0" fillId="0" borderId="29" xfId="0" applyNumberFormat="1" applyFill="1" applyBorder="1" applyAlignment="1">
      <alignment horizontal="center" vertical="center" shrinkToFit="1"/>
    </xf>
    <xf numFmtId="0" fontId="0" fillId="0" borderId="36" xfId="0" applyFont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21" fontId="0" fillId="0" borderId="0" xfId="0" applyNumberForma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21" fontId="0" fillId="0" borderId="0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71" xfId="0" applyNumberFormat="1" applyFill="1" applyBorder="1" applyAlignment="1" applyProtection="1">
      <alignment horizontal="center" vertical="center" shrinkToFit="1"/>
      <protection locked="0"/>
    </xf>
    <xf numFmtId="0" fontId="0" fillId="0" borderId="29" xfId="0" applyNumberFormat="1" applyFill="1" applyBorder="1" applyAlignment="1" applyProtection="1">
      <alignment horizontal="center" vertical="center" shrinkToFit="1"/>
      <protection locked="0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26" fillId="0" borderId="25" xfId="0" applyFont="1" applyBorder="1" applyAlignment="1">
      <alignment horizontal="center" vertical="center" shrinkToFit="1"/>
    </xf>
    <xf numFmtId="0" fontId="26" fillId="0" borderId="26" xfId="0" applyFont="1" applyBorder="1" applyAlignment="1">
      <alignment horizontal="center" vertical="center" shrinkToFit="1"/>
    </xf>
    <xf numFmtId="0" fontId="0" fillId="0" borderId="29" xfId="0" applyNumberForma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20" fillId="20" borderId="29" xfId="0" applyNumberFormat="1" applyFont="1" applyFill="1" applyBorder="1" applyAlignment="1">
      <alignment horizontal="center" vertical="center" shrinkToFit="1"/>
    </xf>
    <xf numFmtId="0" fontId="26" fillId="0" borderId="31" xfId="0" applyFont="1" applyFill="1" applyBorder="1" applyAlignment="1">
      <alignment horizontal="center" vertical="center" shrinkToFit="1"/>
    </xf>
    <xf numFmtId="0" fontId="26" fillId="0" borderId="32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horizontal="center" vertical="center" shrinkToFit="1"/>
    </xf>
    <xf numFmtId="0" fontId="23" fillId="0" borderId="26" xfId="0" applyFont="1" applyFill="1" applyBorder="1" applyAlignment="1">
      <alignment horizontal="center" vertical="center" shrinkToFit="1"/>
    </xf>
    <xf numFmtId="0" fontId="23" fillId="0" borderId="31" xfId="0" applyFont="1" applyFill="1" applyBorder="1" applyAlignment="1">
      <alignment horizontal="center" vertical="center" shrinkToFit="1"/>
    </xf>
    <xf numFmtId="0" fontId="23" fillId="0" borderId="32" xfId="0" applyFont="1" applyFill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wrapText="1" shrinkToFit="1"/>
    </xf>
    <xf numFmtId="0" fontId="0" fillId="0" borderId="44" xfId="0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 wrapText="1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29" fillId="0" borderId="0" xfId="0" applyFont="1" applyFill="1" applyAlignment="1">
      <alignment vertical="center" shrinkToFit="1"/>
    </xf>
    <xf numFmtId="0" fontId="0" fillId="0" borderId="0" xfId="0" applyAlignment="1">
      <alignment vertical="center" shrinkToFit="1"/>
    </xf>
    <xf numFmtId="0" fontId="22" fillId="0" borderId="0" xfId="0" applyFont="1" applyFill="1" applyBorder="1" applyAlignment="1">
      <alignment vertical="center" shrinkToFit="1"/>
    </xf>
    <xf numFmtId="31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21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9" xfId="0" applyFill="1" applyBorder="1" applyAlignment="1" applyProtection="1">
      <alignment horizontal="center" vertical="center" shrinkToFit="1"/>
      <protection locked="0"/>
    </xf>
    <xf numFmtId="0" fontId="27" fillId="0" borderId="33" xfId="0" applyFont="1" applyBorder="1" applyAlignment="1">
      <alignment horizontal="center" vertical="center" wrapText="1" shrinkToFit="1"/>
    </xf>
    <xf numFmtId="0" fontId="27" fillId="0" borderId="36" xfId="0" applyFont="1" applyBorder="1" applyAlignment="1">
      <alignment horizontal="center" vertical="center" wrapText="1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28" fillId="0" borderId="27" xfId="0" applyFont="1" applyBorder="1" applyAlignment="1">
      <alignment horizontal="center" vertical="center" shrinkToFit="1"/>
    </xf>
    <xf numFmtId="0" fontId="28" fillId="0" borderId="57" xfId="0" applyFont="1" applyBorder="1" applyAlignment="1">
      <alignment horizontal="center" vertical="center" shrinkToFit="1"/>
    </xf>
    <xf numFmtId="21" fontId="0" fillId="0" borderId="11" xfId="0" applyNumberFormat="1" applyFont="1" applyFill="1" applyBorder="1" applyAlignment="1">
      <alignment horizontal="center" vertical="center" shrinkToFit="1"/>
    </xf>
    <xf numFmtId="21" fontId="0" fillId="0" borderId="12" xfId="0" applyNumberFormat="1" applyFont="1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right" vertical="center"/>
    </xf>
    <xf numFmtId="0" fontId="0" fillId="0" borderId="62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64" xfId="0" applyFill="1" applyBorder="1" applyAlignment="1">
      <alignment horizontal="center" vertical="center" shrinkToFit="1"/>
    </xf>
    <xf numFmtId="0" fontId="0" fillId="0" borderId="65" xfId="0" applyFill="1" applyBorder="1" applyAlignment="1">
      <alignment horizontal="center" vertical="center" shrinkToFit="1"/>
    </xf>
    <xf numFmtId="0" fontId="0" fillId="0" borderId="66" xfId="0" applyFill="1" applyBorder="1" applyAlignment="1">
      <alignment horizontal="center" vertical="center" shrinkToFit="1"/>
    </xf>
    <xf numFmtId="0" fontId="28" fillId="0" borderId="27" xfId="0" applyFont="1" applyBorder="1" applyAlignment="1">
      <alignment horizontal="center" vertical="center" shrinkToFit="1"/>
    </xf>
    <xf numFmtId="0" fontId="28" fillId="0" borderId="28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 shrinkToFit="1"/>
    </xf>
    <xf numFmtId="21" fontId="0" fillId="0" borderId="11" xfId="0" applyNumberFormat="1" applyFill="1" applyBorder="1" applyAlignment="1">
      <alignment horizontal="center" vertical="center" shrinkToFit="1"/>
    </xf>
    <xf numFmtId="21" fontId="0" fillId="0" borderId="14" xfId="0" applyNumberFormat="1" applyFill="1" applyBorder="1" applyAlignment="1">
      <alignment horizontal="center" vertical="center" shrinkToFit="1"/>
    </xf>
    <xf numFmtId="21" fontId="0" fillId="0" borderId="16" xfId="0" applyNumberFormat="1" applyFill="1" applyBorder="1" applyAlignment="1">
      <alignment horizontal="center" vertical="center" shrinkToFit="1"/>
    </xf>
    <xf numFmtId="21" fontId="0" fillId="0" borderId="10" xfId="0" applyNumberFormat="1" applyFill="1" applyBorder="1" applyAlignment="1">
      <alignment horizontal="center" vertical="center" shrinkToFit="1"/>
    </xf>
    <xf numFmtId="0" fontId="3" fillId="0" borderId="67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right" vertical="center" shrinkToFit="1"/>
    </xf>
    <xf numFmtId="46" fontId="0" fillId="0" borderId="39" xfId="0" applyNumberFormat="1" applyFill="1" applyBorder="1" applyAlignment="1">
      <alignment horizontal="center" vertical="center" shrinkToFit="1"/>
    </xf>
    <xf numFmtId="46" fontId="0" fillId="0" borderId="40" xfId="0" applyNumberFormat="1" applyFill="1" applyBorder="1" applyAlignment="1">
      <alignment horizontal="center" vertical="center" shrinkToFit="1"/>
    </xf>
    <xf numFmtId="46" fontId="0" fillId="0" borderId="41" xfId="0" applyNumberForma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horizontal="center" vertical="center" shrinkToFit="1"/>
    </xf>
    <xf numFmtId="0" fontId="23" fillId="0" borderId="26" xfId="0" applyFont="1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142875</xdr:rowOff>
    </xdr:from>
    <xdr:to>
      <xdr:col>7</xdr:col>
      <xdr:colOff>390525</xdr:colOff>
      <xdr:row>2</xdr:row>
      <xdr:rowOff>0</xdr:rowOff>
    </xdr:to>
    <xdr:sp>
      <xdr:nvSpPr>
        <xdr:cNvPr id="1" name="WordArt 1"/>
        <xdr:cNvSpPr>
          <a:spLocks/>
        </xdr:cNvSpPr>
      </xdr:nvSpPr>
      <xdr:spPr>
        <a:xfrm>
          <a:off x="104775" y="142875"/>
          <a:ext cx="442912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3" name="WordArt 3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4" name="WordArt 5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  <xdr:twoCellAnchor>
    <xdr:from>
      <xdr:col>0</xdr:col>
      <xdr:colOff>104775</xdr:colOff>
      <xdr:row>0</xdr:row>
      <xdr:rowOff>142875</xdr:rowOff>
    </xdr:from>
    <xdr:to>
      <xdr:col>7</xdr:col>
      <xdr:colOff>390525</xdr:colOff>
      <xdr:row>3</xdr:row>
      <xdr:rowOff>38100</xdr:rowOff>
    </xdr:to>
    <xdr:sp>
      <xdr:nvSpPr>
        <xdr:cNvPr id="5" name="WordArt 1"/>
        <xdr:cNvSpPr>
          <a:spLocks/>
        </xdr:cNvSpPr>
      </xdr:nvSpPr>
      <xdr:spPr>
        <a:xfrm>
          <a:off x="104775" y="142875"/>
          <a:ext cx="4429125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6" name="WordArt 1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7" name="WordArt 2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8" name="WordArt 3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9" name="WordArt 5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  <xdr:twoCellAnchor>
    <xdr:from>
      <xdr:col>0</xdr:col>
      <xdr:colOff>104775</xdr:colOff>
      <xdr:row>0</xdr:row>
      <xdr:rowOff>142875</xdr:rowOff>
    </xdr:from>
    <xdr:to>
      <xdr:col>7</xdr:col>
      <xdr:colOff>390525</xdr:colOff>
      <xdr:row>3</xdr:row>
      <xdr:rowOff>38100</xdr:rowOff>
    </xdr:to>
    <xdr:sp>
      <xdr:nvSpPr>
        <xdr:cNvPr id="10" name="WordArt 1"/>
        <xdr:cNvSpPr>
          <a:spLocks/>
        </xdr:cNvSpPr>
      </xdr:nvSpPr>
      <xdr:spPr>
        <a:xfrm>
          <a:off x="104775" y="142875"/>
          <a:ext cx="4429125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3" name="WordArt 5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4" name="WordArt 6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5" name="WordArt 7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6" name="WordArt 8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7" name="WordArt 1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8" name="WordArt 2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9" name="WordArt 5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10" name="WordArt 6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11" name="WordArt 7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12" name="WordArt 8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  <xdr:twoCellAnchor>
    <xdr:from>
      <xdr:col>0</xdr:col>
      <xdr:colOff>104775</xdr:colOff>
      <xdr:row>0</xdr:row>
      <xdr:rowOff>142875</xdr:rowOff>
    </xdr:from>
    <xdr:to>
      <xdr:col>7</xdr:col>
      <xdr:colOff>390525</xdr:colOff>
      <xdr:row>3</xdr:row>
      <xdr:rowOff>38100</xdr:rowOff>
    </xdr:to>
    <xdr:sp>
      <xdr:nvSpPr>
        <xdr:cNvPr id="13" name="WordArt 1"/>
        <xdr:cNvSpPr>
          <a:spLocks/>
        </xdr:cNvSpPr>
      </xdr:nvSpPr>
      <xdr:spPr>
        <a:xfrm>
          <a:off x="104775" y="142875"/>
          <a:ext cx="4429125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WordArt 3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WordArt 4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WordArt 5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WordArt 6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5" name="WordArt 7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6" name="WordArt 8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workbookViewId="0" topLeftCell="A2">
      <selection activeCell="V5" sqref="V5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9.00390625" style="16" customWidth="1"/>
    <col min="9" max="9" width="9.00390625" style="13" customWidth="1"/>
    <col min="10" max="10" width="0.12890625" style="13" customWidth="1"/>
    <col min="11" max="11" width="9.00390625" style="16" customWidth="1"/>
    <col min="12" max="12" width="9.00390625" style="13" customWidth="1"/>
    <col min="13" max="13" width="0.12890625" style="13" customWidth="1"/>
    <col min="14" max="14" width="9.625" style="16" bestFit="1" customWidth="1"/>
    <col min="15" max="15" width="9.00390625" style="13" customWidth="1"/>
    <col min="16" max="16" width="6.00390625" style="13" hidden="1" customWidth="1"/>
    <col min="17" max="17" width="4.125" style="13" hidden="1" customWidth="1"/>
    <col min="18" max="18" width="8.25390625" style="13" hidden="1" customWidth="1"/>
    <col min="19" max="19" width="8.625" style="13" hidden="1" customWidth="1"/>
    <col min="20" max="20" width="3.125" style="13" hidden="1" customWidth="1"/>
    <col min="21" max="21" width="9.00390625" style="16" customWidth="1"/>
    <col min="22" max="22" width="12.75390625" style="13" customWidth="1"/>
    <col min="23" max="23" width="0.12890625" style="13" hidden="1" customWidth="1"/>
    <col min="24" max="24" width="12.625" style="13" customWidth="1"/>
    <col min="25" max="16384" width="9.00390625" style="13" customWidth="1"/>
  </cols>
  <sheetData>
    <row r="1" spans="1:21" ht="13.5" customHeight="1">
      <c r="A1" s="127" t="s">
        <v>17</v>
      </c>
      <c r="B1" s="127"/>
      <c r="C1" s="127"/>
      <c r="D1" s="127"/>
      <c r="E1" s="127"/>
      <c r="H1" s="13"/>
      <c r="K1" s="13"/>
      <c r="N1" s="13"/>
      <c r="U1" s="13"/>
    </row>
    <row r="2" spans="1:22" ht="18.75" customHeight="1">
      <c r="A2" s="127"/>
      <c r="B2" s="127"/>
      <c r="C2" s="127"/>
      <c r="D2" s="127"/>
      <c r="E2" s="127"/>
      <c r="F2" s="128" t="s">
        <v>16</v>
      </c>
      <c r="G2" s="128"/>
      <c r="H2" s="129" t="s">
        <v>52</v>
      </c>
      <c r="I2" s="129"/>
      <c r="J2" s="129"/>
      <c r="K2" s="129"/>
      <c r="N2" s="13" t="s">
        <v>255</v>
      </c>
      <c r="O2" s="57"/>
      <c r="V2" s="16" t="s">
        <v>256</v>
      </c>
    </row>
    <row r="3" spans="1:24" s="17" customFormat="1" ht="18.75" customHeight="1">
      <c r="A3" s="130" t="s">
        <v>115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1" t="s">
        <v>63</v>
      </c>
      <c r="W3" s="131"/>
      <c r="X3" s="131"/>
    </row>
    <row r="4" spans="1:24" s="17" customFormat="1" ht="18.7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8"/>
      <c r="W4" s="88"/>
      <c r="X4" s="88"/>
    </row>
    <row r="5" spans="1:24" s="17" customFormat="1" ht="18.7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8"/>
      <c r="W5" s="88"/>
      <c r="X5" s="88" t="s">
        <v>239</v>
      </c>
    </row>
    <row r="6" spans="1:24" s="17" customFormat="1" ht="18.75" customHeight="1" thickBo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8"/>
      <c r="W6" s="88"/>
      <c r="X6" s="88"/>
    </row>
    <row r="7" spans="1:24" ht="13.5" customHeight="1">
      <c r="A7" s="132" t="s">
        <v>0</v>
      </c>
      <c r="B7" s="136" t="s">
        <v>7</v>
      </c>
      <c r="C7" s="74" t="s">
        <v>50</v>
      </c>
      <c r="D7" s="75"/>
      <c r="E7" s="40" t="s">
        <v>50</v>
      </c>
      <c r="F7" s="41" t="s">
        <v>51</v>
      </c>
      <c r="G7" s="139" t="s">
        <v>3</v>
      </c>
      <c r="H7" s="141" t="s">
        <v>97</v>
      </c>
      <c r="I7" s="142"/>
      <c r="J7" s="18"/>
      <c r="K7" s="141" t="s">
        <v>113</v>
      </c>
      <c r="L7" s="142"/>
      <c r="M7" s="18"/>
      <c r="N7" s="141" t="s">
        <v>114</v>
      </c>
      <c r="O7" s="142"/>
      <c r="P7" s="18"/>
      <c r="Q7" s="18"/>
      <c r="R7" s="18"/>
      <c r="S7" s="19"/>
      <c r="T7" s="20"/>
      <c r="U7" s="106" t="s">
        <v>98</v>
      </c>
      <c r="V7" s="143" t="s">
        <v>99</v>
      </c>
      <c r="W7" s="21"/>
      <c r="X7" s="145" t="s">
        <v>100</v>
      </c>
    </row>
    <row r="8" spans="1:24" s="14" customFormat="1" ht="14.25" customHeight="1">
      <c r="A8" s="133"/>
      <c r="B8" s="137"/>
      <c r="C8" s="149" t="s">
        <v>1</v>
      </c>
      <c r="D8" s="150"/>
      <c r="E8" s="149" t="s">
        <v>2</v>
      </c>
      <c r="F8" s="150"/>
      <c r="G8" s="140"/>
      <c r="H8" s="22" t="s">
        <v>101</v>
      </c>
      <c r="I8" s="23" t="s">
        <v>102</v>
      </c>
      <c r="J8" s="24"/>
      <c r="K8" s="22" t="s">
        <v>103</v>
      </c>
      <c r="L8" s="23" t="s">
        <v>102</v>
      </c>
      <c r="M8" s="24"/>
      <c r="N8" s="22" t="s">
        <v>103</v>
      </c>
      <c r="O8" s="23" t="s">
        <v>102</v>
      </c>
      <c r="P8" s="24"/>
      <c r="Q8" s="24"/>
      <c r="R8" s="24"/>
      <c r="S8" s="24"/>
      <c r="T8" s="25"/>
      <c r="U8" s="107"/>
      <c r="V8" s="144"/>
      <c r="W8" s="26"/>
      <c r="X8" s="146"/>
    </row>
    <row r="9" spans="1:24" s="14" customFormat="1" ht="13.5">
      <c r="A9" s="133"/>
      <c r="B9" s="137"/>
      <c r="C9" s="149"/>
      <c r="D9" s="150"/>
      <c r="E9" s="149"/>
      <c r="F9" s="150"/>
      <c r="G9" s="140"/>
      <c r="H9" s="22" t="s">
        <v>104</v>
      </c>
      <c r="I9" s="23" t="s">
        <v>105</v>
      </c>
      <c r="J9" s="24"/>
      <c r="K9" s="22" t="s">
        <v>104</v>
      </c>
      <c r="L9" s="23" t="s">
        <v>105</v>
      </c>
      <c r="M9" s="24"/>
      <c r="N9" s="22" t="s">
        <v>107</v>
      </c>
      <c r="O9" s="23" t="s">
        <v>105</v>
      </c>
      <c r="P9" s="24"/>
      <c r="Q9" s="24"/>
      <c r="R9" s="24"/>
      <c r="S9" s="24"/>
      <c r="T9" s="25"/>
      <c r="U9" s="107"/>
      <c r="V9" s="144"/>
      <c r="W9" s="26"/>
      <c r="X9" s="146"/>
    </row>
    <row r="10" spans="1:24" s="14" customFormat="1" ht="13.5">
      <c r="A10" s="134"/>
      <c r="B10" s="137"/>
      <c r="C10" s="149"/>
      <c r="D10" s="150"/>
      <c r="E10" s="149" t="s">
        <v>30</v>
      </c>
      <c r="F10" s="150"/>
      <c r="G10" s="140"/>
      <c r="H10" s="27" t="s">
        <v>108</v>
      </c>
      <c r="I10" s="151" t="s">
        <v>109</v>
      </c>
      <c r="J10" s="28"/>
      <c r="K10" s="27" t="s">
        <v>108</v>
      </c>
      <c r="L10" s="151" t="s">
        <v>109</v>
      </c>
      <c r="M10" s="28"/>
      <c r="N10" s="27" t="s">
        <v>108</v>
      </c>
      <c r="O10" s="151" t="s">
        <v>109</v>
      </c>
      <c r="P10" s="28"/>
      <c r="Q10" s="28"/>
      <c r="R10" s="28"/>
      <c r="S10" s="28"/>
      <c r="T10" s="33"/>
      <c r="U10" s="107" t="s">
        <v>110</v>
      </c>
      <c r="V10" s="144" t="s">
        <v>111</v>
      </c>
      <c r="W10" s="29"/>
      <c r="X10" s="147"/>
    </row>
    <row r="11" spans="1:24" s="14" customFormat="1" ht="14.25" thickBot="1">
      <c r="A11" s="135"/>
      <c r="B11" s="138"/>
      <c r="C11" s="154" t="s">
        <v>29</v>
      </c>
      <c r="D11" s="155"/>
      <c r="E11" s="36" t="s">
        <v>36</v>
      </c>
      <c r="F11" s="37" t="s">
        <v>37</v>
      </c>
      <c r="G11" s="42" t="s">
        <v>38</v>
      </c>
      <c r="H11" s="1" t="s">
        <v>112</v>
      </c>
      <c r="I11" s="152"/>
      <c r="J11" s="30"/>
      <c r="K11" s="1" t="s">
        <v>112</v>
      </c>
      <c r="L11" s="152"/>
      <c r="M11" s="30"/>
      <c r="N11" s="1" t="s">
        <v>112</v>
      </c>
      <c r="O11" s="152"/>
      <c r="P11" s="30"/>
      <c r="Q11" s="30"/>
      <c r="R11" s="30"/>
      <c r="S11" s="30"/>
      <c r="T11" s="31"/>
      <c r="U11" s="108"/>
      <c r="V11" s="153"/>
      <c r="W11" s="32"/>
      <c r="X11" s="148"/>
    </row>
    <row r="12" spans="1:24" s="14" customFormat="1" ht="13.5">
      <c r="A12" s="109">
        <v>1</v>
      </c>
      <c r="B12" s="112">
        <v>3</v>
      </c>
      <c r="C12" s="115">
        <v>29336</v>
      </c>
      <c r="D12" s="116"/>
      <c r="E12" s="59">
        <v>50812</v>
      </c>
      <c r="F12" s="58" t="s">
        <v>83</v>
      </c>
      <c r="G12" s="117" t="s">
        <v>72</v>
      </c>
      <c r="H12" s="11">
        <v>0.20833333333333334</v>
      </c>
      <c r="I12" s="12">
        <f>H14-H12</f>
        <v>0.11567129629629633</v>
      </c>
      <c r="J12" s="98">
        <f>I12/"01:00:00"</f>
        <v>2.776111111111112</v>
      </c>
      <c r="K12" s="3">
        <f>H14+TIME(0,40,0)</f>
        <v>0.35178240740740746</v>
      </c>
      <c r="L12" s="4">
        <f>K14-K12</f>
        <v>0.1277893518518518</v>
      </c>
      <c r="M12" s="98">
        <f>L12/"01:00:00"</f>
        <v>3.0669444444444434</v>
      </c>
      <c r="N12" s="3">
        <f>K14+TIME(0,50,0)</f>
        <v>0.5142939814814815</v>
      </c>
      <c r="O12" s="4">
        <f>N13-N12</f>
        <v>0.0946527777777777</v>
      </c>
      <c r="P12" s="98">
        <f>O12/"01:00:00"</f>
        <v>2.2716666666666647</v>
      </c>
      <c r="Q12" s="98" t="e">
        <f>#REF!/"01:00:00"</f>
        <v>#REF!</v>
      </c>
      <c r="R12" s="98" t="e">
        <f>#REF!/"01:00:00"</f>
        <v>#REF!</v>
      </c>
      <c r="S12" s="98" t="e">
        <f>#REF!/"01:00:00"</f>
        <v>#REF!</v>
      </c>
      <c r="T12" s="98" t="e">
        <f>#REF!/"01:00:00"</f>
        <v>#REF!</v>
      </c>
      <c r="U12" s="106">
        <f>I12+L12+O12</f>
        <v>0.33811342592592586</v>
      </c>
      <c r="V12" s="95">
        <f>80/W12</f>
        <v>9.85862458494506</v>
      </c>
      <c r="W12" s="98">
        <f>U12/"01:00:00"</f>
        <v>8.114722222222222</v>
      </c>
      <c r="X12" s="101" t="s">
        <v>257</v>
      </c>
    </row>
    <row r="13" spans="1:24" s="14" customFormat="1" ht="17.25">
      <c r="A13" s="110"/>
      <c r="B13" s="113"/>
      <c r="C13" s="119" t="s">
        <v>84</v>
      </c>
      <c r="D13" s="120"/>
      <c r="E13" s="121" t="s">
        <v>85</v>
      </c>
      <c r="F13" s="122"/>
      <c r="G13" s="118"/>
      <c r="H13" s="60">
        <v>0.32037037037037036</v>
      </c>
      <c r="I13" s="7">
        <f>30/J12</f>
        <v>10.806483890334198</v>
      </c>
      <c r="J13" s="99"/>
      <c r="K13" s="60">
        <v>0.4684953703703704</v>
      </c>
      <c r="L13" s="7">
        <f>30/M12</f>
        <v>9.781722670048007</v>
      </c>
      <c r="M13" s="99"/>
      <c r="N13" s="61">
        <v>0.6089467592592592</v>
      </c>
      <c r="O13" s="7">
        <f>20/P12</f>
        <v>8.804108584005878</v>
      </c>
      <c r="P13" s="99"/>
      <c r="Q13" s="99"/>
      <c r="R13" s="99"/>
      <c r="S13" s="99"/>
      <c r="T13" s="99"/>
      <c r="U13" s="107"/>
      <c r="V13" s="96"/>
      <c r="W13" s="99"/>
      <c r="X13" s="102"/>
    </row>
    <row r="14" spans="1:24" s="14" customFormat="1" ht="13.5">
      <c r="A14" s="110"/>
      <c r="B14" s="113"/>
      <c r="C14" s="119"/>
      <c r="D14" s="120"/>
      <c r="E14" s="92" t="s">
        <v>86</v>
      </c>
      <c r="F14" s="93"/>
      <c r="G14" s="82" t="s">
        <v>76</v>
      </c>
      <c r="H14" s="62">
        <v>0.32400462962962967</v>
      </c>
      <c r="I14" s="104" t="s">
        <v>221</v>
      </c>
      <c r="J14" s="99"/>
      <c r="K14" s="62">
        <v>0.47957175925925927</v>
      </c>
      <c r="L14" s="104" t="s">
        <v>226</v>
      </c>
      <c r="M14" s="99"/>
      <c r="N14" s="63">
        <v>0.6156134259259259</v>
      </c>
      <c r="O14" s="104" t="s">
        <v>232</v>
      </c>
      <c r="P14" s="99"/>
      <c r="Q14" s="99"/>
      <c r="R14" s="99"/>
      <c r="S14" s="99"/>
      <c r="T14" s="99"/>
      <c r="U14" s="107"/>
      <c r="V14" s="96"/>
      <c r="W14" s="99"/>
      <c r="X14" s="102"/>
    </row>
    <row r="15" spans="1:24" s="14" customFormat="1" ht="18" thickBot="1">
      <c r="A15" s="111"/>
      <c r="B15" s="114"/>
      <c r="C15" s="80" t="s">
        <v>87</v>
      </c>
      <c r="D15" s="81"/>
      <c r="E15" s="36" t="s">
        <v>82</v>
      </c>
      <c r="F15" s="37">
        <v>1998</v>
      </c>
      <c r="G15" s="79"/>
      <c r="H15" s="2">
        <f>H14-H13</f>
        <v>0.0036342592592593093</v>
      </c>
      <c r="I15" s="105"/>
      <c r="J15" s="100"/>
      <c r="K15" s="2">
        <f>K14-K13</f>
        <v>0.011076388888888844</v>
      </c>
      <c r="L15" s="105"/>
      <c r="M15" s="100"/>
      <c r="N15" s="2">
        <f>N14-N13</f>
        <v>0.00666666666666671</v>
      </c>
      <c r="O15" s="105"/>
      <c r="P15" s="100"/>
      <c r="Q15" s="100"/>
      <c r="R15" s="100"/>
      <c r="S15" s="100"/>
      <c r="T15" s="100"/>
      <c r="U15" s="108"/>
      <c r="V15" s="97"/>
      <c r="W15" s="100"/>
      <c r="X15" s="103"/>
    </row>
    <row r="16" spans="1:24" s="14" customFormat="1" ht="13.5">
      <c r="A16" s="109">
        <v>1</v>
      </c>
      <c r="B16" s="112">
        <v>2</v>
      </c>
      <c r="C16" s="74">
        <v>28910</v>
      </c>
      <c r="D16" s="75"/>
      <c r="E16" s="44">
        <v>55458</v>
      </c>
      <c r="F16" s="58" t="s">
        <v>79</v>
      </c>
      <c r="G16" s="76" t="s">
        <v>72</v>
      </c>
      <c r="H16" s="11">
        <v>0.20833333333333334</v>
      </c>
      <c r="I16" s="12">
        <f>H18-H16</f>
        <v>0.11520833333333333</v>
      </c>
      <c r="J16" s="98">
        <f>I16/"01:00:00"</f>
        <v>2.765</v>
      </c>
      <c r="K16" s="3">
        <f>H18+TIME(0,40,0)</f>
        <v>0.35131944444444446</v>
      </c>
      <c r="L16" s="4">
        <f>K18-K16</f>
        <v>0.12376157407407407</v>
      </c>
      <c r="M16" s="98">
        <f>L16/"01:00:00"</f>
        <v>2.9702777777777776</v>
      </c>
      <c r="N16" s="3">
        <f>K18+TIME(0,50,0)</f>
        <v>0.5098032407407408</v>
      </c>
      <c r="O16" s="4">
        <f>N17-N16</f>
        <v>0.09917824074074066</v>
      </c>
      <c r="P16" s="98">
        <f>O16/"01:00:00"</f>
        <v>2.380277777777776</v>
      </c>
      <c r="Q16" s="98" t="e">
        <f>#REF!/"01:00:00"</f>
        <v>#REF!</v>
      </c>
      <c r="R16" s="98" t="e">
        <f>#REF!/"01:00:00"</f>
        <v>#REF!</v>
      </c>
      <c r="S16" s="98" t="e">
        <f>#REF!/"01:00:00"</f>
        <v>#REF!</v>
      </c>
      <c r="T16" s="98" t="e">
        <f>#REF!/"01:00:00"</f>
        <v>#REF!</v>
      </c>
      <c r="U16" s="106">
        <f>I16+L16+O16</f>
        <v>0.3381481481481481</v>
      </c>
      <c r="V16" s="95">
        <f>80/W16</f>
        <v>9.857612267250824</v>
      </c>
      <c r="W16" s="98">
        <f>U16/"01:00:00"</f>
        <v>8.115555555555554</v>
      </c>
      <c r="X16" s="101">
        <v>2</v>
      </c>
    </row>
    <row r="17" spans="1:24" s="14" customFormat="1" ht="17.25">
      <c r="A17" s="110"/>
      <c r="B17" s="113"/>
      <c r="C17" s="78" t="s">
        <v>80</v>
      </c>
      <c r="D17" s="73"/>
      <c r="E17" s="121" t="s">
        <v>59</v>
      </c>
      <c r="F17" s="122"/>
      <c r="G17" s="77"/>
      <c r="H17" s="60">
        <v>0.3203587962962963</v>
      </c>
      <c r="I17" s="7">
        <f>30/J16</f>
        <v>10.849909584086799</v>
      </c>
      <c r="J17" s="99"/>
      <c r="K17" s="60">
        <v>0.46854166666666663</v>
      </c>
      <c r="L17" s="7">
        <f>30/M16</f>
        <v>10.100065463387264</v>
      </c>
      <c r="M17" s="99"/>
      <c r="N17" s="61">
        <v>0.6089814814814815</v>
      </c>
      <c r="O17" s="7">
        <f>20/P16</f>
        <v>8.402380674524455</v>
      </c>
      <c r="P17" s="99"/>
      <c r="Q17" s="99"/>
      <c r="R17" s="99"/>
      <c r="S17" s="99"/>
      <c r="T17" s="99"/>
      <c r="U17" s="107"/>
      <c r="V17" s="96"/>
      <c r="W17" s="99"/>
      <c r="X17" s="102"/>
    </row>
    <row r="18" spans="1:24" s="14" customFormat="1" ht="13.5">
      <c r="A18" s="110"/>
      <c r="B18" s="113"/>
      <c r="C18" s="78"/>
      <c r="D18" s="73"/>
      <c r="E18" s="92" t="s">
        <v>60</v>
      </c>
      <c r="F18" s="93"/>
      <c r="G18" s="123" t="s">
        <v>76</v>
      </c>
      <c r="H18" s="62">
        <v>0.32354166666666667</v>
      </c>
      <c r="I18" s="104" t="s">
        <v>216</v>
      </c>
      <c r="J18" s="99"/>
      <c r="K18" s="62">
        <v>0.4750810185185185</v>
      </c>
      <c r="L18" s="104" t="s">
        <v>232</v>
      </c>
      <c r="M18" s="99"/>
      <c r="N18" s="63">
        <v>0.6144097222222222</v>
      </c>
      <c r="O18" s="104" t="s">
        <v>253</v>
      </c>
      <c r="P18" s="99"/>
      <c r="Q18" s="99"/>
      <c r="R18" s="99"/>
      <c r="S18" s="99"/>
      <c r="T18" s="99"/>
      <c r="U18" s="107"/>
      <c r="V18" s="96"/>
      <c r="W18" s="99"/>
      <c r="X18" s="102"/>
    </row>
    <row r="19" spans="1:24" s="14" customFormat="1" ht="14.25" thickBot="1">
      <c r="A19" s="111"/>
      <c r="B19" s="114"/>
      <c r="C19" s="125" t="s">
        <v>81</v>
      </c>
      <c r="D19" s="126"/>
      <c r="E19" s="36" t="s">
        <v>82</v>
      </c>
      <c r="F19" s="37">
        <v>2004</v>
      </c>
      <c r="G19" s="124"/>
      <c r="H19" s="2">
        <f>H18-H17</f>
        <v>0.00318287037037035</v>
      </c>
      <c r="I19" s="105"/>
      <c r="J19" s="100"/>
      <c r="K19" s="2">
        <f>K18-K17</f>
        <v>0.006539351851851893</v>
      </c>
      <c r="L19" s="105"/>
      <c r="M19" s="100"/>
      <c r="N19" s="2">
        <f>N18-N17</f>
        <v>0.005428240740740775</v>
      </c>
      <c r="O19" s="105"/>
      <c r="P19" s="100"/>
      <c r="Q19" s="100"/>
      <c r="R19" s="100"/>
      <c r="S19" s="100"/>
      <c r="T19" s="100"/>
      <c r="U19" s="108"/>
      <c r="V19" s="97"/>
      <c r="W19" s="100"/>
      <c r="X19" s="103"/>
    </row>
    <row r="20" spans="1:24" s="14" customFormat="1" ht="13.5" customHeight="1">
      <c r="A20" s="109">
        <v>1</v>
      </c>
      <c r="B20" s="112">
        <v>1</v>
      </c>
      <c r="C20" s="74">
        <v>16261</v>
      </c>
      <c r="D20" s="75"/>
      <c r="E20" s="54">
        <v>57636</v>
      </c>
      <c r="F20" s="53" t="s">
        <v>71</v>
      </c>
      <c r="G20" s="117" t="s">
        <v>72</v>
      </c>
      <c r="H20" s="11">
        <v>0.20833333333333334</v>
      </c>
      <c r="I20" s="12">
        <f>H22-H20</f>
        <v>0.11626157407407409</v>
      </c>
      <c r="J20" s="98">
        <f>I20/"01:00:00"</f>
        <v>2.7902777777777783</v>
      </c>
      <c r="K20" s="3">
        <f>H22+TIME(0,40,0)</f>
        <v>0.3523726851851852</v>
      </c>
      <c r="L20" s="4">
        <f>K22-K20</f>
        <v>0.12489583333333332</v>
      </c>
      <c r="M20" s="98">
        <f>L20/"01:00:00"</f>
        <v>2.9974999999999996</v>
      </c>
      <c r="N20" s="3">
        <f>K22+TIME(0,50,0)</f>
        <v>0.5119907407407408</v>
      </c>
      <c r="O20" s="4">
        <f>N21-N20</f>
        <v>0.09701388888888884</v>
      </c>
      <c r="P20" s="98">
        <f>O20/"01:00:00"</f>
        <v>2.3283333333333323</v>
      </c>
      <c r="Q20" s="98" t="e">
        <f>#REF!/"01:00:00"</f>
        <v>#REF!</v>
      </c>
      <c r="R20" s="98" t="e">
        <f>#REF!/"01:00:00"</f>
        <v>#REF!</v>
      </c>
      <c r="S20" s="98" t="e">
        <f>#REF!/"01:00:00"</f>
        <v>#REF!</v>
      </c>
      <c r="T20" s="98" t="e">
        <f>#REF!/"01:00:00"</f>
        <v>#REF!</v>
      </c>
      <c r="U20" s="106">
        <f>I20+L20+O20</f>
        <v>0.3381712962962963</v>
      </c>
      <c r="V20" s="95">
        <f>80/W20</f>
        <v>9.856937504278184</v>
      </c>
      <c r="W20" s="98">
        <f>U20/"01:00:00"</f>
        <v>8.116111111111111</v>
      </c>
      <c r="X20" s="101">
        <v>3</v>
      </c>
    </row>
    <row r="21" spans="1:24" s="14" customFormat="1" ht="17.25">
      <c r="A21" s="110"/>
      <c r="B21" s="113"/>
      <c r="C21" s="121" t="s">
        <v>73</v>
      </c>
      <c r="D21" s="122"/>
      <c r="E21" s="78" t="s">
        <v>74</v>
      </c>
      <c r="F21" s="73"/>
      <c r="G21" s="118"/>
      <c r="H21" s="60">
        <v>0.3203587962962963</v>
      </c>
      <c r="I21" s="7">
        <f>30/J20</f>
        <v>10.751617720258833</v>
      </c>
      <c r="J21" s="99"/>
      <c r="K21" s="60">
        <v>0.4685300925925926</v>
      </c>
      <c r="L21" s="7">
        <f>30/M20</f>
        <v>10.008340283569643</v>
      </c>
      <c r="M21" s="99"/>
      <c r="N21" s="61">
        <v>0.6090046296296296</v>
      </c>
      <c r="O21" s="7">
        <f>20/P20</f>
        <v>8.589835361488909</v>
      </c>
      <c r="P21" s="99"/>
      <c r="Q21" s="99"/>
      <c r="R21" s="99"/>
      <c r="S21" s="99"/>
      <c r="T21" s="99"/>
      <c r="U21" s="107"/>
      <c r="V21" s="96"/>
      <c r="W21" s="99"/>
      <c r="X21" s="102"/>
    </row>
    <row r="22" spans="1:24" s="14" customFormat="1" ht="13.5">
      <c r="A22" s="110"/>
      <c r="B22" s="113"/>
      <c r="C22" s="121"/>
      <c r="D22" s="122"/>
      <c r="E22" s="164" t="s">
        <v>75</v>
      </c>
      <c r="F22" s="165"/>
      <c r="G22" s="82" t="s">
        <v>76</v>
      </c>
      <c r="H22" s="62">
        <v>0.32459490740740743</v>
      </c>
      <c r="I22" s="104" t="s">
        <v>216</v>
      </c>
      <c r="J22" s="99"/>
      <c r="K22" s="62">
        <v>0.47726851851851854</v>
      </c>
      <c r="L22" s="104" t="s">
        <v>234</v>
      </c>
      <c r="M22" s="99"/>
      <c r="N22" s="63">
        <v>0.616087962962963</v>
      </c>
      <c r="O22" s="104" t="s">
        <v>226</v>
      </c>
      <c r="P22" s="99"/>
      <c r="Q22" s="99"/>
      <c r="R22" s="99"/>
      <c r="S22" s="99"/>
      <c r="T22" s="99"/>
      <c r="U22" s="107"/>
      <c r="V22" s="96"/>
      <c r="W22" s="99"/>
      <c r="X22" s="102"/>
    </row>
    <row r="23" spans="1:24" s="14" customFormat="1" ht="14.25" customHeight="1" thickBot="1">
      <c r="A23" s="111"/>
      <c r="B23" s="114"/>
      <c r="C23" s="158" t="s">
        <v>77</v>
      </c>
      <c r="D23" s="159"/>
      <c r="E23" s="36" t="s">
        <v>78</v>
      </c>
      <c r="F23" s="37">
        <v>2011</v>
      </c>
      <c r="G23" s="79"/>
      <c r="H23" s="2">
        <f>H22-H21</f>
        <v>0.004236111111111107</v>
      </c>
      <c r="I23" s="105"/>
      <c r="J23" s="100"/>
      <c r="K23" s="2">
        <f>K22-K21</f>
        <v>0.008738425925925941</v>
      </c>
      <c r="L23" s="105"/>
      <c r="M23" s="100"/>
      <c r="N23" s="2">
        <f>N22-N21</f>
        <v>0.00708333333333333</v>
      </c>
      <c r="O23" s="105"/>
      <c r="P23" s="100"/>
      <c r="Q23" s="100"/>
      <c r="R23" s="100"/>
      <c r="S23" s="100"/>
      <c r="T23" s="100"/>
      <c r="U23" s="108"/>
      <c r="V23" s="97"/>
      <c r="W23" s="100"/>
      <c r="X23" s="103"/>
    </row>
    <row r="24" spans="1:24" s="14" customFormat="1" ht="13.5" customHeight="1">
      <c r="A24" s="109">
        <v>1</v>
      </c>
      <c r="B24" s="112">
        <v>4</v>
      </c>
      <c r="C24" s="156">
        <v>21334</v>
      </c>
      <c r="D24" s="157"/>
      <c r="E24" s="54">
        <v>56073</v>
      </c>
      <c r="F24" s="58" t="s">
        <v>83</v>
      </c>
      <c r="G24" s="117" t="s">
        <v>72</v>
      </c>
      <c r="H24" s="11">
        <v>0.20833333333333334</v>
      </c>
      <c r="I24" s="12">
        <f>H26-H24</f>
        <v>0.11635416666666668</v>
      </c>
      <c r="J24" s="98">
        <f>I24/"01:00:00"</f>
        <v>2.7925000000000004</v>
      </c>
      <c r="K24" s="3">
        <f>H26+TIME(0,40,0)</f>
        <v>0.3524652777777778</v>
      </c>
      <c r="L24" s="4">
        <f>K26-K24</f>
        <v>0.12812499999999993</v>
      </c>
      <c r="M24" s="98">
        <f>L24/"01:00:00"</f>
        <v>3.0749999999999984</v>
      </c>
      <c r="N24" s="3">
        <f>K26+TIME(0,50,0)</f>
        <v>0.5153125</v>
      </c>
      <c r="O24" s="4">
        <f>N25-N24</f>
        <v>0.09371527777777788</v>
      </c>
      <c r="P24" s="98">
        <f>O24/"01:00:00"</f>
        <v>2.249166666666669</v>
      </c>
      <c r="Q24" s="98" t="e">
        <f>#REF!/"01:00:00"</f>
        <v>#REF!</v>
      </c>
      <c r="R24" s="98" t="e">
        <f>#REF!/"01:00:00"</f>
        <v>#REF!</v>
      </c>
      <c r="S24" s="98" t="e">
        <f>#REF!/"01:00:00"</f>
        <v>#REF!</v>
      </c>
      <c r="T24" s="98" t="e">
        <f>#REF!/"01:00:00"</f>
        <v>#REF!</v>
      </c>
      <c r="U24" s="106">
        <f>I24+L24+O24</f>
        <v>0.33819444444444446</v>
      </c>
      <c r="V24" s="95">
        <f>80/W24</f>
        <v>9.856262833675563</v>
      </c>
      <c r="W24" s="98">
        <f>U24/"01:00:00"</f>
        <v>8.116666666666667</v>
      </c>
      <c r="X24" s="101">
        <v>4</v>
      </c>
    </row>
    <row r="25" spans="1:24" s="14" customFormat="1" ht="13.5">
      <c r="A25" s="110"/>
      <c r="B25" s="113"/>
      <c r="C25" s="121" t="s">
        <v>88</v>
      </c>
      <c r="D25" s="122"/>
      <c r="E25" s="92" t="s">
        <v>89</v>
      </c>
      <c r="F25" s="93"/>
      <c r="G25" s="118"/>
      <c r="H25" s="60">
        <v>0.3204282407407408</v>
      </c>
      <c r="I25" s="7">
        <f>30/J24</f>
        <v>10.743061772605191</v>
      </c>
      <c r="J25" s="99"/>
      <c r="K25" s="60">
        <v>0.4684837962962963</v>
      </c>
      <c r="L25" s="7">
        <f>30/M24</f>
        <v>9.756097560975615</v>
      </c>
      <c r="M25" s="99"/>
      <c r="N25" s="61">
        <v>0.6090277777777778</v>
      </c>
      <c r="O25" s="7">
        <f>20/P24</f>
        <v>8.89218228973693</v>
      </c>
      <c r="P25" s="99"/>
      <c r="Q25" s="99"/>
      <c r="R25" s="99"/>
      <c r="S25" s="99"/>
      <c r="T25" s="99"/>
      <c r="U25" s="107"/>
      <c r="V25" s="96"/>
      <c r="W25" s="99"/>
      <c r="X25" s="102"/>
    </row>
    <row r="26" spans="1:24" s="14" customFormat="1" ht="13.5">
      <c r="A26" s="110"/>
      <c r="B26" s="113"/>
      <c r="C26" s="121"/>
      <c r="D26" s="122"/>
      <c r="E26" s="92" t="s">
        <v>90</v>
      </c>
      <c r="F26" s="93"/>
      <c r="G26" s="82" t="s">
        <v>76</v>
      </c>
      <c r="H26" s="62">
        <v>0.3246875</v>
      </c>
      <c r="I26" s="104" t="s">
        <v>224</v>
      </c>
      <c r="J26" s="99"/>
      <c r="K26" s="62">
        <v>0.48059027777777774</v>
      </c>
      <c r="L26" s="104" t="s">
        <v>233</v>
      </c>
      <c r="M26" s="99"/>
      <c r="N26" s="63">
        <v>0.6198032407407407</v>
      </c>
      <c r="O26" s="104" t="s">
        <v>254</v>
      </c>
      <c r="P26" s="99"/>
      <c r="Q26" s="99"/>
      <c r="R26" s="99"/>
      <c r="S26" s="99"/>
      <c r="T26" s="99"/>
      <c r="U26" s="107"/>
      <c r="V26" s="96"/>
      <c r="W26" s="99"/>
      <c r="X26" s="102"/>
    </row>
    <row r="27" spans="1:24" s="14" customFormat="1" ht="14.25" customHeight="1" thickBot="1">
      <c r="A27" s="111"/>
      <c r="B27" s="114"/>
      <c r="C27" s="158" t="s">
        <v>91</v>
      </c>
      <c r="D27" s="159"/>
      <c r="E27" s="36" t="s">
        <v>82</v>
      </c>
      <c r="F27" s="37">
        <v>2005</v>
      </c>
      <c r="G27" s="79"/>
      <c r="H27" s="2">
        <f>H26-H25</f>
        <v>0.00425925925925924</v>
      </c>
      <c r="I27" s="105"/>
      <c r="J27" s="100"/>
      <c r="K27" s="2">
        <f>K26-K25</f>
        <v>0.012106481481481468</v>
      </c>
      <c r="L27" s="105"/>
      <c r="M27" s="100"/>
      <c r="N27" s="2">
        <f>N26-N25</f>
        <v>0.010775462962962834</v>
      </c>
      <c r="O27" s="105"/>
      <c r="P27" s="100"/>
      <c r="Q27" s="100"/>
      <c r="R27" s="100"/>
      <c r="S27" s="100"/>
      <c r="T27" s="100"/>
      <c r="U27" s="108"/>
      <c r="V27" s="97"/>
      <c r="W27" s="100"/>
      <c r="X27" s="103"/>
    </row>
    <row r="28" spans="1:25" ht="13.5" customHeight="1">
      <c r="A28" s="109">
        <v>1</v>
      </c>
      <c r="B28" s="112">
        <v>5</v>
      </c>
      <c r="C28" s="74">
        <v>28769</v>
      </c>
      <c r="D28" s="75"/>
      <c r="E28" s="44">
        <v>57637</v>
      </c>
      <c r="F28" s="43" t="s">
        <v>92</v>
      </c>
      <c r="G28" s="160" t="s">
        <v>93</v>
      </c>
      <c r="H28" s="11">
        <v>0.20833333333333334</v>
      </c>
      <c r="I28" s="12">
        <f>H30-H28</f>
        <v>0.12228009259259257</v>
      </c>
      <c r="J28" s="98">
        <f>I28/"01:00:00"</f>
        <v>2.934722222222222</v>
      </c>
      <c r="K28" s="3">
        <f>H30+TIME(0,40,0)</f>
        <v>0.3583912037037037</v>
      </c>
      <c r="L28" s="4">
        <f>K30-K28</f>
        <v>0.12303240740740745</v>
      </c>
      <c r="M28" s="98">
        <f>L28/"01:00:00"</f>
        <v>2.952777777777779</v>
      </c>
      <c r="N28" s="3">
        <f>K30+TIME(0,50,0)</f>
        <v>0.5161458333333334</v>
      </c>
      <c r="O28" s="4">
        <f>N29-N28</f>
        <v>0.09289351851851846</v>
      </c>
      <c r="P28" s="98">
        <f>O28/"01:00:00"</f>
        <v>2.229444444444443</v>
      </c>
      <c r="Q28" s="98" t="e">
        <f>#REF!/"01:00:00"</f>
        <v>#REF!</v>
      </c>
      <c r="R28" s="98" t="e">
        <f>#REF!/"01:00:00"</f>
        <v>#REF!</v>
      </c>
      <c r="S28" s="98" t="e">
        <f>#REF!/"01:00:00"</f>
        <v>#REF!</v>
      </c>
      <c r="T28" s="98" t="e">
        <f>#REF!/"01:00:00"</f>
        <v>#REF!</v>
      </c>
      <c r="U28" s="106">
        <f>I28+L28+O28</f>
        <v>0.3382060185185185</v>
      </c>
      <c r="V28" s="95">
        <f>80/W28</f>
        <v>9.855925533007085</v>
      </c>
      <c r="W28" s="98">
        <f>U28/"01:00:00"</f>
        <v>8.116944444444444</v>
      </c>
      <c r="X28" s="101">
        <v>5</v>
      </c>
      <c r="Y28" s="14"/>
    </row>
    <row r="29" spans="1:25" ht="17.25">
      <c r="A29" s="110"/>
      <c r="B29" s="113"/>
      <c r="C29" s="78" t="s">
        <v>45</v>
      </c>
      <c r="D29" s="73"/>
      <c r="E29" s="78" t="s">
        <v>94</v>
      </c>
      <c r="F29" s="73"/>
      <c r="G29" s="161"/>
      <c r="H29" s="60">
        <v>0.32039351851851855</v>
      </c>
      <c r="I29" s="7">
        <f>30/J28</f>
        <v>10.22243256034075</v>
      </c>
      <c r="J29" s="99"/>
      <c r="K29" s="60">
        <v>0.46850694444444446</v>
      </c>
      <c r="L29" s="7">
        <f>30/M28</f>
        <v>10.159924741298209</v>
      </c>
      <c r="M29" s="99"/>
      <c r="N29" s="61">
        <v>0.6090393518518519</v>
      </c>
      <c r="O29" s="7">
        <f>20/P28</f>
        <v>8.970844754547725</v>
      </c>
      <c r="P29" s="99"/>
      <c r="Q29" s="99"/>
      <c r="R29" s="99"/>
      <c r="S29" s="99"/>
      <c r="T29" s="99"/>
      <c r="U29" s="107"/>
      <c r="V29" s="96"/>
      <c r="W29" s="99"/>
      <c r="X29" s="102"/>
      <c r="Y29" s="14"/>
    </row>
    <row r="30" spans="1:25" ht="13.5">
      <c r="A30" s="110"/>
      <c r="B30" s="113"/>
      <c r="C30" s="78"/>
      <c r="D30" s="73"/>
      <c r="E30" s="164" t="s">
        <v>95</v>
      </c>
      <c r="F30" s="165"/>
      <c r="G30" s="166" t="s">
        <v>67</v>
      </c>
      <c r="H30" s="62">
        <v>0.3306134259259259</v>
      </c>
      <c r="I30" s="104" t="s">
        <v>225</v>
      </c>
      <c r="J30" s="99"/>
      <c r="K30" s="62">
        <v>0.48142361111111115</v>
      </c>
      <c r="L30" s="104" t="s">
        <v>226</v>
      </c>
      <c r="M30" s="99"/>
      <c r="N30" s="63">
        <v>0.6163888888888889</v>
      </c>
      <c r="O30" s="104" t="s">
        <v>232</v>
      </c>
      <c r="P30" s="99"/>
      <c r="Q30" s="99"/>
      <c r="R30" s="99"/>
      <c r="S30" s="99"/>
      <c r="T30" s="99"/>
      <c r="U30" s="107"/>
      <c r="V30" s="96"/>
      <c r="W30" s="99"/>
      <c r="X30" s="102"/>
      <c r="Y30" s="14"/>
    </row>
    <row r="31" spans="1:25" ht="14.25" customHeight="1" thickBot="1">
      <c r="A31" s="111"/>
      <c r="B31" s="114"/>
      <c r="C31" s="162" t="s">
        <v>46</v>
      </c>
      <c r="D31" s="163"/>
      <c r="E31" s="36" t="s">
        <v>96</v>
      </c>
      <c r="F31" s="37">
        <v>2011</v>
      </c>
      <c r="G31" s="167"/>
      <c r="H31" s="2">
        <f>H30-H29</f>
        <v>0.010219907407407358</v>
      </c>
      <c r="I31" s="105"/>
      <c r="J31" s="100"/>
      <c r="K31" s="2">
        <f>K30-K29</f>
        <v>0.012916666666666687</v>
      </c>
      <c r="L31" s="105"/>
      <c r="M31" s="100"/>
      <c r="N31" s="2">
        <f>N30-N29</f>
        <v>0.007349537037037002</v>
      </c>
      <c r="O31" s="105"/>
      <c r="P31" s="100"/>
      <c r="Q31" s="100"/>
      <c r="R31" s="100"/>
      <c r="S31" s="100"/>
      <c r="T31" s="100"/>
      <c r="U31" s="108"/>
      <c r="V31" s="97"/>
      <c r="W31" s="100"/>
      <c r="X31" s="103"/>
      <c r="Y31" s="14"/>
    </row>
    <row r="32" spans="1:24" ht="13.5">
      <c r="A32" s="168" t="s">
        <v>54</v>
      </c>
      <c r="B32" s="169"/>
      <c r="C32" s="169"/>
      <c r="D32" s="169"/>
      <c r="E32" s="169"/>
      <c r="F32" s="169"/>
      <c r="G32" s="170"/>
      <c r="H32" s="11">
        <v>0.20833333333333334</v>
      </c>
      <c r="I32" s="12">
        <f>H34-H32</f>
        <v>0.15624999999999997</v>
      </c>
      <c r="J32" s="177">
        <f>I32/"01:00:00"</f>
        <v>3.7499999999999996</v>
      </c>
      <c r="K32" s="3">
        <f>H34+TIME(0,40,0)</f>
        <v>0.3923611111111111</v>
      </c>
      <c r="L32" s="4">
        <f>K34-K32</f>
        <v>0.13020833333333331</v>
      </c>
      <c r="M32" s="177">
        <f>L32/"01:00:00"</f>
        <v>3.1249999999999996</v>
      </c>
      <c r="N32" s="5">
        <f>K34+TIME(0,50,0)</f>
        <v>0.5572916666666666</v>
      </c>
      <c r="O32" s="4">
        <f>N33-N32</f>
        <v>0.13020833333333337</v>
      </c>
      <c r="P32" s="177">
        <f>O32/"01:00:00"</f>
        <v>3.125000000000001</v>
      </c>
      <c r="Q32" s="177" t="e">
        <f>#REF!/"01:00:00"</f>
        <v>#REF!</v>
      </c>
      <c r="R32" s="177" t="e">
        <f>#REF!/"01:00:00"</f>
        <v>#REF!</v>
      </c>
      <c r="S32" s="177" t="e">
        <f>#REF!/"01:00:00"</f>
        <v>#REF!</v>
      </c>
      <c r="T32" s="177" t="e">
        <f>#REF!/"01:00:00"</f>
        <v>#REF!</v>
      </c>
      <c r="U32" s="180">
        <f>I32+L32+O32</f>
        <v>0.41666666666666663</v>
      </c>
      <c r="V32" s="95">
        <f>80/W32</f>
        <v>8</v>
      </c>
      <c r="W32" s="184">
        <f>U32/"01:00:00"</f>
        <v>10</v>
      </c>
      <c r="X32" s="34"/>
    </row>
    <row r="33" spans="1:24" ht="13.5">
      <c r="A33" s="171"/>
      <c r="B33" s="172"/>
      <c r="C33" s="172"/>
      <c r="D33" s="172"/>
      <c r="E33" s="172"/>
      <c r="F33" s="172"/>
      <c r="G33" s="173"/>
      <c r="H33" s="47">
        <v>0.3506944444444444</v>
      </c>
      <c r="I33" s="7">
        <f>30/J32</f>
        <v>8.000000000000002</v>
      </c>
      <c r="J33" s="178"/>
      <c r="K33" s="47">
        <v>0.5086805555555556</v>
      </c>
      <c r="L33" s="7">
        <f>25/M32</f>
        <v>8.000000000000002</v>
      </c>
      <c r="M33" s="178"/>
      <c r="N33" s="49">
        <v>0.6875</v>
      </c>
      <c r="O33" s="7">
        <f>25/P32</f>
        <v>7.999999999999997</v>
      </c>
      <c r="P33" s="178"/>
      <c r="Q33" s="178"/>
      <c r="R33" s="178"/>
      <c r="S33" s="178"/>
      <c r="T33" s="178"/>
      <c r="U33" s="181"/>
      <c r="V33" s="96"/>
      <c r="W33" s="185"/>
      <c r="X33" s="34"/>
    </row>
    <row r="34" spans="1:24" ht="13.5">
      <c r="A34" s="171"/>
      <c r="B34" s="172"/>
      <c r="C34" s="172"/>
      <c r="D34" s="172"/>
      <c r="E34" s="172"/>
      <c r="F34" s="172"/>
      <c r="G34" s="173"/>
      <c r="H34" s="48">
        <v>0.3645833333333333</v>
      </c>
      <c r="I34" s="187"/>
      <c r="J34" s="178"/>
      <c r="K34" s="48">
        <v>0.5225694444444444</v>
      </c>
      <c r="L34" s="187"/>
      <c r="M34" s="178"/>
      <c r="N34" s="10">
        <v>0.7083333333333334</v>
      </c>
      <c r="O34" s="189" t="s">
        <v>39</v>
      </c>
      <c r="P34" s="178"/>
      <c r="Q34" s="178"/>
      <c r="R34" s="178"/>
      <c r="S34" s="178"/>
      <c r="T34" s="178"/>
      <c r="U34" s="181"/>
      <c r="V34" s="96"/>
      <c r="W34" s="185"/>
      <c r="X34" s="34"/>
    </row>
    <row r="35" spans="1:24" ht="14.25" thickBot="1">
      <c r="A35" s="174"/>
      <c r="B35" s="175"/>
      <c r="C35" s="175"/>
      <c r="D35" s="175"/>
      <c r="E35" s="175"/>
      <c r="F35" s="175"/>
      <c r="G35" s="176"/>
      <c r="H35" s="2">
        <f>H34-H33</f>
        <v>0.013888888888888895</v>
      </c>
      <c r="I35" s="188"/>
      <c r="J35" s="179"/>
      <c r="K35" s="2">
        <f>K34-K33</f>
        <v>0.01388888888888884</v>
      </c>
      <c r="L35" s="188"/>
      <c r="M35" s="179"/>
      <c r="N35" s="2">
        <f>N34-N33</f>
        <v>0.02083333333333337</v>
      </c>
      <c r="O35" s="190"/>
      <c r="P35" s="179"/>
      <c r="Q35" s="179"/>
      <c r="R35" s="179"/>
      <c r="S35" s="179"/>
      <c r="T35" s="179"/>
      <c r="U35" s="182"/>
      <c r="V35" s="183"/>
      <c r="W35" s="186"/>
      <c r="X35" s="34"/>
    </row>
    <row r="36" spans="7:12" ht="13.5">
      <c r="G36" t="s">
        <v>40</v>
      </c>
      <c r="I36" s="46">
        <v>0.027777777777777776</v>
      </c>
      <c r="L36" s="46">
        <v>0.034722222222222224</v>
      </c>
    </row>
  </sheetData>
  <mergeCells count="153">
    <mergeCell ref="V20:V23"/>
    <mergeCell ref="W20:W23"/>
    <mergeCell ref="X20:X23"/>
    <mergeCell ref="C21:D22"/>
    <mergeCell ref="E21:F21"/>
    <mergeCell ref="E22:F22"/>
    <mergeCell ref="G22:G23"/>
    <mergeCell ref="I22:I23"/>
    <mergeCell ref="L22:L23"/>
    <mergeCell ref="O22:O23"/>
    <mergeCell ref="R20:R23"/>
    <mergeCell ref="S20:S23"/>
    <mergeCell ref="T20:T23"/>
    <mergeCell ref="U20:U23"/>
    <mergeCell ref="J20:J23"/>
    <mergeCell ref="M20:M23"/>
    <mergeCell ref="P20:P23"/>
    <mergeCell ref="Q20:Q23"/>
    <mergeCell ref="A20:A23"/>
    <mergeCell ref="B20:B23"/>
    <mergeCell ref="C20:D20"/>
    <mergeCell ref="G20:G21"/>
    <mergeCell ref="C23:D23"/>
    <mergeCell ref="U32:U35"/>
    <mergeCell ref="V32:V35"/>
    <mergeCell ref="W32:W35"/>
    <mergeCell ref="I34:I35"/>
    <mergeCell ref="L34:L35"/>
    <mergeCell ref="O34:O35"/>
    <mergeCell ref="Q32:Q35"/>
    <mergeCell ref="R32:R35"/>
    <mergeCell ref="S32:S35"/>
    <mergeCell ref="T32:T35"/>
    <mergeCell ref="A32:G35"/>
    <mergeCell ref="J32:J35"/>
    <mergeCell ref="M32:M35"/>
    <mergeCell ref="P32:P35"/>
    <mergeCell ref="V28:V31"/>
    <mergeCell ref="W28:W31"/>
    <mergeCell ref="X28:X31"/>
    <mergeCell ref="C29:D30"/>
    <mergeCell ref="E29:F29"/>
    <mergeCell ref="E30:F30"/>
    <mergeCell ref="G30:G31"/>
    <mergeCell ref="I30:I31"/>
    <mergeCell ref="L30:L31"/>
    <mergeCell ref="O30:O31"/>
    <mergeCell ref="R28:R31"/>
    <mergeCell ref="S28:S31"/>
    <mergeCell ref="T28:T31"/>
    <mergeCell ref="U28:U31"/>
    <mergeCell ref="J28:J31"/>
    <mergeCell ref="M28:M31"/>
    <mergeCell ref="P28:P31"/>
    <mergeCell ref="Q28:Q31"/>
    <mergeCell ref="A28:A31"/>
    <mergeCell ref="B28:B31"/>
    <mergeCell ref="C28:D28"/>
    <mergeCell ref="G28:G29"/>
    <mergeCell ref="C31:D31"/>
    <mergeCell ref="V24:V27"/>
    <mergeCell ref="W24:W27"/>
    <mergeCell ref="X24:X27"/>
    <mergeCell ref="C25:D26"/>
    <mergeCell ref="E25:F25"/>
    <mergeCell ref="E26:F26"/>
    <mergeCell ref="G26:G27"/>
    <mergeCell ref="I26:I27"/>
    <mergeCell ref="L26:L27"/>
    <mergeCell ref="O26:O27"/>
    <mergeCell ref="R24:R27"/>
    <mergeCell ref="S24:S27"/>
    <mergeCell ref="T24:T27"/>
    <mergeCell ref="U24:U27"/>
    <mergeCell ref="J24:J27"/>
    <mergeCell ref="M24:M27"/>
    <mergeCell ref="P24:P27"/>
    <mergeCell ref="Q24:Q27"/>
    <mergeCell ref="A24:A27"/>
    <mergeCell ref="B24:B27"/>
    <mergeCell ref="C24:D24"/>
    <mergeCell ref="G24:G25"/>
    <mergeCell ref="C27:D27"/>
    <mergeCell ref="X7:X11"/>
    <mergeCell ref="C8:D10"/>
    <mergeCell ref="E8:F9"/>
    <mergeCell ref="E10:F10"/>
    <mergeCell ref="I10:I11"/>
    <mergeCell ref="L10:L11"/>
    <mergeCell ref="O10:O11"/>
    <mergeCell ref="U10:U11"/>
    <mergeCell ref="V10:V11"/>
    <mergeCell ref="C11:D11"/>
    <mergeCell ref="V3:X3"/>
    <mergeCell ref="A7:A11"/>
    <mergeCell ref="B7:B11"/>
    <mergeCell ref="C7:D7"/>
    <mergeCell ref="G7:G10"/>
    <mergeCell ref="H7:I7"/>
    <mergeCell ref="K7:L7"/>
    <mergeCell ref="N7:O7"/>
    <mergeCell ref="U7:U9"/>
    <mergeCell ref="V7:V9"/>
    <mergeCell ref="A1:E2"/>
    <mergeCell ref="F2:G2"/>
    <mergeCell ref="H2:K2"/>
    <mergeCell ref="A3:U3"/>
    <mergeCell ref="C16:D16"/>
    <mergeCell ref="G16:G17"/>
    <mergeCell ref="C17:D18"/>
    <mergeCell ref="E17:F17"/>
    <mergeCell ref="E18:F18"/>
    <mergeCell ref="G18:G19"/>
    <mergeCell ref="C19:D19"/>
    <mergeCell ref="C12:D12"/>
    <mergeCell ref="G12:G13"/>
    <mergeCell ref="C13:D14"/>
    <mergeCell ref="E13:F13"/>
    <mergeCell ref="E14:F14"/>
    <mergeCell ref="G14:G15"/>
    <mergeCell ref="C15:D15"/>
    <mergeCell ref="A16:A19"/>
    <mergeCell ref="B16:B19"/>
    <mergeCell ref="A12:A15"/>
    <mergeCell ref="B12:B15"/>
    <mergeCell ref="J16:J19"/>
    <mergeCell ref="M16:M19"/>
    <mergeCell ref="P16:P19"/>
    <mergeCell ref="Q16:Q19"/>
    <mergeCell ref="V16:V19"/>
    <mergeCell ref="W16:W19"/>
    <mergeCell ref="X16:X19"/>
    <mergeCell ref="I18:I19"/>
    <mergeCell ref="L18:L19"/>
    <mergeCell ref="O18:O19"/>
    <mergeCell ref="R16:R19"/>
    <mergeCell ref="S16:S19"/>
    <mergeCell ref="T16:T19"/>
    <mergeCell ref="U16:U19"/>
    <mergeCell ref="J12:J15"/>
    <mergeCell ref="M12:M15"/>
    <mergeCell ref="P12:P15"/>
    <mergeCell ref="Q12:Q15"/>
    <mergeCell ref="V12:V15"/>
    <mergeCell ref="W12:W15"/>
    <mergeCell ref="X12:X15"/>
    <mergeCell ref="I14:I15"/>
    <mergeCell ref="L14:L15"/>
    <mergeCell ref="O14:O15"/>
    <mergeCell ref="R12:R15"/>
    <mergeCell ref="S12:S15"/>
    <mergeCell ref="T12:T15"/>
    <mergeCell ref="U12:U15"/>
  </mergeCells>
  <printOptions/>
  <pageMargins left="0.984251968503937" right="0.7874015748031497" top="0.5905511811023623" bottom="0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workbookViewId="0" topLeftCell="A2">
      <selection activeCell="G19" sqref="G19:G20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9.00390625" style="16" customWidth="1"/>
    <col min="9" max="9" width="8.875" style="13" customWidth="1"/>
    <col min="10" max="10" width="3.625" style="13" hidden="1" customWidth="1"/>
    <col min="11" max="11" width="9.00390625" style="16" customWidth="1"/>
    <col min="12" max="12" width="9.00390625" style="13" customWidth="1"/>
    <col min="13" max="13" width="2.00390625" style="13" hidden="1" customWidth="1"/>
    <col min="14" max="14" width="9.00390625" style="16" customWidth="1"/>
    <col min="15" max="15" width="12.75390625" style="13" customWidth="1"/>
    <col min="16" max="16" width="3.75390625" style="13" hidden="1" customWidth="1"/>
    <col min="17" max="17" width="12.625" style="13" customWidth="1"/>
    <col min="18" max="16384" width="9.00390625" style="13" customWidth="1"/>
  </cols>
  <sheetData>
    <row r="1" spans="1:14" ht="13.5">
      <c r="A1" s="226" t="s">
        <v>132</v>
      </c>
      <c r="B1" s="226"/>
      <c r="C1" s="226"/>
      <c r="D1" s="226"/>
      <c r="E1" s="226"/>
      <c r="F1" s="227" t="s">
        <v>133</v>
      </c>
      <c r="G1" s="227"/>
      <c r="H1" s="227"/>
      <c r="I1" s="227"/>
      <c r="J1" s="227"/>
      <c r="K1" s="227"/>
      <c r="L1" s="227"/>
      <c r="N1" s="13"/>
    </row>
    <row r="2" spans="1:14" ht="13.5">
      <c r="A2" s="226"/>
      <c r="B2" s="226"/>
      <c r="C2" s="226"/>
      <c r="D2" s="226"/>
      <c r="E2" s="226"/>
      <c r="F2" s="227" t="s">
        <v>135</v>
      </c>
      <c r="G2" s="227"/>
      <c r="H2" s="227"/>
      <c r="I2" s="227"/>
      <c r="J2" s="227"/>
      <c r="K2" s="227"/>
      <c r="L2" s="227"/>
      <c r="M2" s="38"/>
      <c r="N2" s="13"/>
    </row>
    <row r="3" spans="1:14" ht="18.75" customHeight="1">
      <c r="A3" s="228"/>
      <c r="B3" s="228"/>
      <c r="C3" s="228"/>
      <c r="D3" s="228"/>
      <c r="E3" s="228"/>
      <c r="F3" s="228"/>
      <c r="G3" s="129" t="s">
        <v>136</v>
      </c>
      <c r="H3" s="129"/>
      <c r="I3" s="65" t="s">
        <v>137</v>
      </c>
      <c r="J3" s="39"/>
      <c r="K3" s="94">
        <v>0.66</v>
      </c>
      <c r="L3" s="66"/>
      <c r="M3" s="39"/>
      <c r="N3" s="13" t="s">
        <v>134</v>
      </c>
    </row>
    <row r="4" spans="1:17" s="17" customFormat="1" ht="19.5" customHeight="1">
      <c r="A4" s="229" t="s">
        <v>149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39"/>
      <c r="N4" s="202" t="s">
        <v>246</v>
      </c>
      <c r="O4" s="203"/>
      <c r="P4" s="203"/>
      <c r="Q4" s="203"/>
    </row>
    <row r="5" spans="1:17" ht="19.5" customHeight="1">
      <c r="A5" s="89"/>
      <c r="B5" s="90"/>
      <c r="C5" s="90"/>
      <c r="D5" s="90"/>
      <c r="E5" s="90"/>
      <c r="F5" s="90"/>
      <c r="G5" s="91"/>
      <c r="H5" s="91"/>
      <c r="I5" s="91"/>
      <c r="J5" s="91"/>
      <c r="K5" s="91"/>
      <c r="L5" s="91"/>
      <c r="M5" s="39"/>
      <c r="N5" s="204"/>
      <c r="O5" s="205"/>
      <c r="P5" s="205"/>
      <c r="Q5" s="205"/>
    </row>
    <row r="6" spans="1:17" ht="19.5" customHeight="1">
      <c r="A6" s="89"/>
      <c r="B6" s="90"/>
      <c r="C6" s="90"/>
      <c r="D6" s="90"/>
      <c r="E6" s="90"/>
      <c r="F6" s="90"/>
      <c r="G6" s="91"/>
      <c r="H6" s="91"/>
      <c r="I6" s="91"/>
      <c r="J6" s="91"/>
      <c r="K6" s="91"/>
      <c r="L6" s="91"/>
      <c r="M6" s="39"/>
      <c r="N6" s="202" t="s">
        <v>239</v>
      </c>
      <c r="O6" s="203"/>
      <c r="P6" s="203"/>
      <c r="Q6" s="203"/>
    </row>
    <row r="7" spans="1:17" ht="19.5" customHeight="1" thickBot="1">
      <c r="A7" s="89"/>
      <c r="B7" s="90"/>
      <c r="C7" s="90"/>
      <c r="D7" s="90"/>
      <c r="E7" s="90"/>
      <c r="F7" s="90"/>
      <c r="G7" s="91"/>
      <c r="H7" s="91"/>
      <c r="I7" s="91"/>
      <c r="J7" s="91"/>
      <c r="K7" s="91"/>
      <c r="L7" s="91"/>
      <c r="M7" s="39"/>
      <c r="N7" s="84"/>
      <c r="O7" s="85"/>
      <c r="P7" s="71"/>
      <c r="Q7" s="71"/>
    </row>
    <row r="8" spans="1:17" ht="13.5" customHeight="1">
      <c r="A8" s="109" t="s">
        <v>0</v>
      </c>
      <c r="B8" s="221" t="s">
        <v>7</v>
      </c>
      <c r="C8" s="74" t="s">
        <v>139</v>
      </c>
      <c r="D8" s="75"/>
      <c r="E8" s="40" t="s">
        <v>139</v>
      </c>
      <c r="F8" s="41" t="s">
        <v>140</v>
      </c>
      <c r="G8" s="224" t="s">
        <v>3</v>
      </c>
      <c r="H8" s="141" t="s">
        <v>141</v>
      </c>
      <c r="I8" s="142"/>
      <c r="J8" s="18"/>
      <c r="K8" s="141" t="s">
        <v>142</v>
      </c>
      <c r="L8" s="142"/>
      <c r="M8" s="18"/>
      <c r="N8" s="106" t="s">
        <v>143</v>
      </c>
      <c r="O8" s="143" t="s">
        <v>144</v>
      </c>
      <c r="P8" s="21"/>
      <c r="Q8" s="145" t="s">
        <v>145</v>
      </c>
    </row>
    <row r="9" spans="1:17" s="14" customFormat="1" ht="14.25" customHeight="1">
      <c r="A9" s="110"/>
      <c r="B9" s="222"/>
      <c r="C9" s="149" t="s">
        <v>1</v>
      </c>
      <c r="D9" s="150"/>
      <c r="E9" s="149" t="s">
        <v>2</v>
      </c>
      <c r="F9" s="150"/>
      <c r="G9" s="225"/>
      <c r="H9" s="22" t="s">
        <v>20</v>
      </c>
      <c r="I9" s="23" t="s">
        <v>21</v>
      </c>
      <c r="J9" s="24"/>
      <c r="K9" s="22" t="s">
        <v>22</v>
      </c>
      <c r="L9" s="23" t="s">
        <v>21</v>
      </c>
      <c r="M9" s="24"/>
      <c r="N9" s="107"/>
      <c r="O9" s="144"/>
      <c r="P9" s="26"/>
      <c r="Q9" s="146"/>
    </row>
    <row r="10" spans="1:17" s="14" customFormat="1" ht="13.5">
      <c r="A10" s="110"/>
      <c r="B10" s="222"/>
      <c r="C10" s="149"/>
      <c r="D10" s="150"/>
      <c r="E10" s="149"/>
      <c r="F10" s="150"/>
      <c r="G10" s="225"/>
      <c r="H10" s="22" t="s">
        <v>23</v>
      </c>
      <c r="I10" s="23" t="s">
        <v>24</v>
      </c>
      <c r="J10" s="24"/>
      <c r="K10" s="22" t="s">
        <v>106</v>
      </c>
      <c r="L10" s="23" t="s">
        <v>24</v>
      </c>
      <c r="M10" s="24"/>
      <c r="N10" s="107"/>
      <c r="O10" s="144"/>
      <c r="P10" s="26"/>
      <c r="Q10" s="146"/>
    </row>
    <row r="11" spans="1:17" s="14" customFormat="1" ht="13.5">
      <c r="A11" s="110"/>
      <c r="B11" s="222"/>
      <c r="C11" s="149"/>
      <c r="D11" s="150"/>
      <c r="E11" s="149" t="s">
        <v>30</v>
      </c>
      <c r="F11" s="150"/>
      <c r="G11" s="225"/>
      <c r="H11" s="27" t="s">
        <v>25</v>
      </c>
      <c r="I11" s="151" t="s">
        <v>26</v>
      </c>
      <c r="J11" s="28"/>
      <c r="K11" s="27" t="s">
        <v>25</v>
      </c>
      <c r="L11" s="151" t="s">
        <v>26</v>
      </c>
      <c r="M11" s="28"/>
      <c r="N11" s="107" t="s">
        <v>27</v>
      </c>
      <c r="O11" s="144" t="s">
        <v>28</v>
      </c>
      <c r="P11" s="29"/>
      <c r="Q11" s="147"/>
    </row>
    <row r="12" spans="1:17" s="14" customFormat="1" ht="14.25" thickBot="1">
      <c r="A12" s="111"/>
      <c r="B12" s="223"/>
      <c r="C12" s="154" t="s">
        <v>29</v>
      </c>
      <c r="D12" s="155"/>
      <c r="E12" s="36" t="s">
        <v>36</v>
      </c>
      <c r="F12" s="37" t="s">
        <v>37</v>
      </c>
      <c r="G12" s="42" t="s">
        <v>38</v>
      </c>
      <c r="H12" s="1" t="s">
        <v>31</v>
      </c>
      <c r="I12" s="152"/>
      <c r="J12" s="30"/>
      <c r="K12" s="1" t="s">
        <v>31</v>
      </c>
      <c r="L12" s="152"/>
      <c r="M12" s="30"/>
      <c r="N12" s="108"/>
      <c r="O12" s="153"/>
      <c r="P12" s="32"/>
      <c r="Q12" s="147"/>
    </row>
    <row r="13" spans="1:17" s="14" customFormat="1" ht="13.5" customHeight="1">
      <c r="A13" s="109">
        <v>1</v>
      </c>
      <c r="B13" s="112">
        <v>71</v>
      </c>
      <c r="C13" s="156"/>
      <c r="D13" s="157"/>
      <c r="E13" s="64">
        <v>55148</v>
      </c>
      <c r="F13" s="58" t="s">
        <v>116</v>
      </c>
      <c r="G13" s="117" t="s">
        <v>72</v>
      </c>
      <c r="H13" s="3">
        <v>0.21875</v>
      </c>
      <c r="I13" s="4">
        <f>H15-H13</f>
        <v>0.14575231481481482</v>
      </c>
      <c r="J13" s="98">
        <f>I13/"01:00:00"</f>
        <v>3.4980555555555557</v>
      </c>
      <c r="K13" s="5">
        <f>H15+TIME(0,40,0)</f>
        <v>0.3922800925925926</v>
      </c>
      <c r="L13" s="4">
        <f>K14-K13</f>
        <v>0.14011574074074068</v>
      </c>
      <c r="M13" s="98">
        <f>L13/"01:00:00"</f>
        <v>3.3627777777777763</v>
      </c>
      <c r="N13" s="106">
        <f>I13+L13</f>
        <v>0.2858680555555555</v>
      </c>
      <c r="O13" s="197">
        <f>60/P13</f>
        <v>8.745293331713837</v>
      </c>
      <c r="P13" s="191">
        <f>N13/"01:00:00"</f>
        <v>6.860833333333332</v>
      </c>
      <c r="Q13" s="55"/>
    </row>
    <row r="14" spans="1:17" s="14" customFormat="1" ht="17.25">
      <c r="A14" s="110"/>
      <c r="B14" s="113"/>
      <c r="C14" s="215" t="s">
        <v>117</v>
      </c>
      <c r="D14" s="216"/>
      <c r="E14" s="119" t="s">
        <v>118</v>
      </c>
      <c r="F14" s="120"/>
      <c r="G14" s="118"/>
      <c r="H14" s="60">
        <v>0.357962962962963</v>
      </c>
      <c r="I14" s="7">
        <f>30/J13</f>
        <v>8.576193123163662</v>
      </c>
      <c r="J14" s="99"/>
      <c r="K14" s="61">
        <v>0.5323958333333333</v>
      </c>
      <c r="L14" s="7">
        <f>30/M13</f>
        <v>8.921196101106894</v>
      </c>
      <c r="M14" s="99"/>
      <c r="N14" s="107"/>
      <c r="O14" s="198"/>
      <c r="P14" s="192"/>
      <c r="Q14" s="200" t="s">
        <v>242</v>
      </c>
    </row>
    <row r="15" spans="1:17" s="14" customFormat="1" ht="13.5" customHeight="1">
      <c r="A15" s="110"/>
      <c r="B15" s="113"/>
      <c r="C15" s="215"/>
      <c r="D15" s="216"/>
      <c r="E15" s="219" t="s">
        <v>119</v>
      </c>
      <c r="F15" s="220"/>
      <c r="G15" s="82" t="s">
        <v>76</v>
      </c>
      <c r="H15" s="62">
        <v>0.3645023148148148</v>
      </c>
      <c r="I15" s="206" t="s">
        <v>226</v>
      </c>
      <c r="J15" s="99"/>
      <c r="K15" s="63">
        <v>0.5430902777777777</v>
      </c>
      <c r="L15" s="206" t="s">
        <v>243</v>
      </c>
      <c r="M15" s="99"/>
      <c r="N15" s="107"/>
      <c r="O15" s="198"/>
      <c r="P15" s="192"/>
      <c r="Q15" s="200"/>
    </row>
    <row r="16" spans="1:17" s="14" customFormat="1" ht="14.25" customHeight="1" thickBot="1">
      <c r="A16" s="111"/>
      <c r="B16" s="114"/>
      <c r="C16" s="217" t="s">
        <v>120</v>
      </c>
      <c r="D16" s="218"/>
      <c r="E16" s="51" t="s">
        <v>82</v>
      </c>
      <c r="F16" s="52">
        <v>2007</v>
      </c>
      <c r="G16" s="79"/>
      <c r="H16" s="2">
        <f>H15-H14</f>
        <v>0.006539351851851838</v>
      </c>
      <c r="I16" s="207"/>
      <c r="J16" s="100"/>
      <c r="K16" s="2">
        <f>K15-K14</f>
        <v>0.01069444444444445</v>
      </c>
      <c r="L16" s="207"/>
      <c r="M16" s="100"/>
      <c r="N16" s="108"/>
      <c r="O16" s="199"/>
      <c r="P16" s="193"/>
      <c r="Q16" s="201"/>
    </row>
    <row r="17" spans="1:17" s="14" customFormat="1" ht="12.75" customHeight="1">
      <c r="A17" s="109">
        <v>1</v>
      </c>
      <c r="B17" s="112">
        <v>73</v>
      </c>
      <c r="C17" s="208">
        <v>28488</v>
      </c>
      <c r="D17" s="209"/>
      <c r="E17" s="44"/>
      <c r="F17" s="43" t="s">
        <v>150</v>
      </c>
      <c r="G17" s="117" t="s">
        <v>72</v>
      </c>
      <c r="H17" s="3">
        <v>0.21875</v>
      </c>
      <c r="I17" s="4">
        <f>H19-H17</f>
        <v>0.1464814814814815</v>
      </c>
      <c r="J17" s="98">
        <f>I17/"01:00:00"</f>
        <v>3.5155555555555558</v>
      </c>
      <c r="K17" s="5">
        <f>H19+TIME(0,40,0)</f>
        <v>0.3930092592592593</v>
      </c>
      <c r="L17" s="4">
        <f>K18-K17</f>
        <v>0.1394097222222222</v>
      </c>
      <c r="M17" s="98">
        <f>L17/"01:00:00"</f>
        <v>3.3458333333333328</v>
      </c>
      <c r="N17" s="106">
        <f>I17+L17</f>
        <v>0.2858912037037037</v>
      </c>
      <c r="O17" s="197">
        <f>60/P17</f>
        <v>8.744585239463989</v>
      </c>
      <c r="P17" s="191">
        <f>N17/"01:00:00"</f>
        <v>6.8613888888888885</v>
      </c>
      <c r="Q17" s="55"/>
    </row>
    <row r="18" spans="1:17" s="14" customFormat="1" ht="12.75" customHeight="1">
      <c r="A18" s="110"/>
      <c r="B18" s="113"/>
      <c r="C18" s="121" t="s">
        <v>47</v>
      </c>
      <c r="D18" s="122"/>
      <c r="E18" s="164" t="s">
        <v>127</v>
      </c>
      <c r="F18" s="165"/>
      <c r="G18" s="118"/>
      <c r="H18" s="60">
        <v>0.35792824074074076</v>
      </c>
      <c r="I18" s="7">
        <f>30/J17</f>
        <v>8.533501896333755</v>
      </c>
      <c r="J18" s="99"/>
      <c r="K18" s="61">
        <v>0.5324189814814815</v>
      </c>
      <c r="L18" s="7">
        <f>30/M17</f>
        <v>8.966376089663763</v>
      </c>
      <c r="M18" s="99"/>
      <c r="N18" s="107"/>
      <c r="O18" s="198"/>
      <c r="P18" s="192"/>
      <c r="Q18" s="200" t="s">
        <v>242</v>
      </c>
    </row>
    <row r="19" spans="1:17" s="14" customFormat="1" ht="12.75" customHeight="1">
      <c r="A19" s="110"/>
      <c r="B19" s="113"/>
      <c r="C19" s="121"/>
      <c r="D19" s="122"/>
      <c r="E19" s="164" t="s">
        <v>128</v>
      </c>
      <c r="F19" s="165"/>
      <c r="G19" s="82" t="s">
        <v>76</v>
      </c>
      <c r="H19" s="62">
        <v>0.3652314814814815</v>
      </c>
      <c r="I19" s="206" t="s">
        <v>228</v>
      </c>
      <c r="J19" s="99"/>
      <c r="K19" s="63">
        <v>0.5414930555555556</v>
      </c>
      <c r="L19" s="206" t="s">
        <v>245</v>
      </c>
      <c r="M19" s="99"/>
      <c r="N19" s="107"/>
      <c r="O19" s="198"/>
      <c r="P19" s="192"/>
      <c r="Q19" s="200"/>
    </row>
    <row r="20" spans="1:17" s="14" customFormat="1" ht="12.75" customHeight="1" thickBot="1">
      <c r="A20" s="111"/>
      <c r="B20" s="114"/>
      <c r="C20" s="210" t="s">
        <v>53</v>
      </c>
      <c r="D20" s="211"/>
      <c r="E20" s="36" t="s">
        <v>129</v>
      </c>
      <c r="F20" s="37">
        <v>2012</v>
      </c>
      <c r="G20" s="79"/>
      <c r="H20" s="2">
        <f>H19-H18</f>
        <v>0.007303240740740735</v>
      </c>
      <c r="I20" s="207"/>
      <c r="J20" s="100"/>
      <c r="K20" s="2">
        <f>K19-K18</f>
        <v>0.009074074074074123</v>
      </c>
      <c r="L20" s="207"/>
      <c r="M20" s="100"/>
      <c r="N20" s="108"/>
      <c r="O20" s="199"/>
      <c r="P20" s="193"/>
      <c r="Q20" s="201"/>
    </row>
    <row r="21" spans="1:17" s="14" customFormat="1" ht="12.75" customHeight="1">
      <c r="A21" s="109">
        <v>1</v>
      </c>
      <c r="B21" s="112">
        <v>72</v>
      </c>
      <c r="C21" s="156"/>
      <c r="D21" s="157"/>
      <c r="E21" s="40">
        <v>54702</v>
      </c>
      <c r="F21" s="41" t="s">
        <v>121</v>
      </c>
      <c r="G21" s="117" t="s">
        <v>72</v>
      </c>
      <c r="H21" s="3">
        <v>0.21875</v>
      </c>
      <c r="I21" s="4">
        <f>H23-H21</f>
        <v>0.14269675925925923</v>
      </c>
      <c r="J21" s="98">
        <f>I21/"01:00:00"</f>
        <v>3.4247222222222216</v>
      </c>
      <c r="K21" s="5">
        <f>H23+TIME(0,40,0)</f>
        <v>0.389224537037037</v>
      </c>
      <c r="L21" s="4">
        <f>K22-K21</f>
        <v>0.14313657407407415</v>
      </c>
      <c r="M21" s="98">
        <f>L21/"01:00:00"</f>
        <v>3.4352777777777797</v>
      </c>
      <c r="N21" s="106">
        <f>I21+L21</f>
        <v>0.2858333333333334</v>
      </c>
      <c r="O21" s="197">
        <f>60/P21</f>
        <v>8.746355685131194</v>
      </c>
      <c r="P21" s="191">
        <f>N21/"01:00:00"</f>
        <v>6.860000000000001</v>
      </c>
      <c r="Q21" s="55"/>
    </row>
    <row r="22" spans="1:17" s="14" customFormat="1" ht="15" customHeight="1">
      <c r="A22" s="110"/>
      <c r="B22" s="113"/>
      <c r="C22" s="215" t="s">
        <v>122</v>
      </c>
      <c r="D22" s="216"/>
      <c r="E22" s="78" t="s">
        <v>123</v>
      </c>
      <c r="F22" s="73"/>
      <c r="G22" s="118"/>
      <c r="H22" s="60">
        <v>0.35809027777777774</v>
      </c>
      <c r="I22" s="7">
        <f>30/J21</f>
        <v>8.759834536458758</v>
      </c>
      <c r="J22" s="99"/>
      <c r="K22" s="61">
        <v>0.5323611111111112</v>
      </c>
      <c r="L22" s="7">
        <f>30/M21</f>
        <v>8.732918250181932</v>
      </c>
      <c r="M22" s="99"/>
      <c r="N22" s="107"/>
      <c r="O22" s="198"/>
      <c r="P22" s="192"/>
      <c r="Q22" s="200" t="s">
        <v>247</v>
      </c>
    </row>
    <row r="23" spans="1:17" s="14" customFormat="1" ht="12.75" customHeight="1">
      <c r="A23" s="110"/>
      <c r="B23" s="113"/>
      <c r="C23" s="215"/>
      <c r="D23" s="216"/>
      <c r="E23" s="78" t="s">
        <v>124</v>
      </c>
      <c r="F23" s="73"/>
      <c r="G23" s="82" t="s">
        <v>76</v>
      </c>
      <c r="H23" s="62">
        <v>0.36144675925925923</v>
      </c>
      <c r="I23" s="206" t="s">
        <v>227</v>
      </c>
      <c r="J23" s="99"/>
      <c r="K23" s="63">
        <v>0.5445717592592593</v>
      </c>
      <c r="L23" s="206" t="s">
        <v>244</v>
      </c>
      <c r="M23" s="99"/>
      <c r="N23" s="107"/>
      <c r="O23" s="198"/>
      <c r="P23" s="192"/>
      <c r="Q23" s="200"/>
    </row>
    <row r="24" spans="1:17" s="14" customFormat="1" ht="12.75" customHeight="1" thickBot="1">
      <c r="A24" s="111"/>
      <c r="B24" s="114"/>
      <c r="C24" s="217" t="s">
        <v>125</v>
      </c>
      <c r="D24" s="218"/>
      <c r="E24" s="36" t="s">
        <v>126</v>
      </c>
      <c r="F24" s="37">
        <v>2001</v>
      </c>
      <c r="G24" s="79"/>
      <c r="H24" s="2">
        <f>H23-H22</f>
        <v>0.003356481481481488</v>
      </c>
      <c r="I24" s="207"/>
      <c r="J24" s="100"/>
      <c r="K24" s="2">
        <f>K23-K22</f>
        <v>0.012210648148148096</v>
      </c>
      <c r="L24" s="207"/>
      <c r="M24" s="100"/>
      <c r="N24" s="108"/>
      <c r="O24" s="199"/>
      <c r="P24" s="193"/>
      <c r="Q24" s="201"/>
    </row>
    <row r="25" spans="1:17" s="14" customFormat="1" ht="13.5" customHeight="1">
      <c r="A25" s="109">
        <v>1</v>
      </c>
      <c r="B25" s="112">
        <v>74</v>
      </c>
      <c r="C25" s="74">
        <v>18912</v>
      </c>
      <c r="D25" s="75"/>
      <c r="E25" s="40">
        <v>51736</v>
      </c>
      <c r="F25" s="43" t="s">
        <v>248</v>
      </c>
      <c r="G25" s="117" t="s">
        <v>72</v>
      </c>
      <c r="H25" s="3">
        <v>0.21875</v>
      </c>
      <c r="I25" s="4">
        <f>H27-H25</f>
        <v>-0.21875</v>
      </c>
      <c r="J25" s="98">
        <f>I25/"01:00:00"</f>
        <v>-5.25</v>
      </c>
      <c r="K25" s="68">
        <f>H27+TIME(0,40,0)</f>
        <v>0.027777777777777776</v>
      </c>
      <c r="L25" s="4">
        <f>K26-K25</f>
        <v>-0.027777777777777776</v>
      </c>
      <c r="M25" s="98">
        <f>L25/"01:00:00"</f>
        <v>-0.6666666666666666</v>
      </c>
      <c r="N25" s="106">
        <f>I25+L25</f>
        <v>-0.2465277777777778</v>
      </c>
      <c r="O25" s="197">
        <f>60/P25</f>
        <v>-10.140845070422534</v>
      </c>
      <c r="P25" s="191">
        <f>N25/"01:00:00"</f>
        <v>-5.916666666666667</v>
      </c>
      <c r="Q25" s="55"/>
    </row>
    <row r="26" spans="1:17" s="14" customFormat="1" ht="17.25">
      <c r="A26" s="110"/>
      <c r="B26" s="113"/>
      <c r="C26" s="121" t="s">
        <v>130</v>
      </c>
      <c r="D26" s="122"/>
      <c r="E26" s="78" t="s">
        <v>249</v>
      </c>
      <c r="F26" s="73"/>
      <c r="G26" s="118"/>
      <c r="H26" s="6"/>
      <c r="I26" s="7">
        <f>30/J25</f>
        <v>-5.714285714285714</v>
      </c>
      <c r="J26" s="99"/>
      <c r="K26" s="8"/>
      <c r="L26" s="7">
        <f>30/M25</f>
        <v>-45</v>
      </c>
      <c r="M26" s="99"/>
      <c r="N26" s="107"/>
      <c r="O26" s="198"/>
      <c r="P26" s="192"/>
      <c r="Q26" s="194" t="s">
        <v>252</v>
      </c>
    </row>
    <row r="27" spans="1:17" s="14" customFormat="1" ht="13.5" customHeight="1">
      <c r="A27" s="110"/>
      <c r="B27" s="113"/>
      <c r="C27" s="121"/>
      <c r="D27" s="122"/>
      <c r="E27" s="164" t="s">
        <v>250</v>
      </c>
      <c r="F27" s="165"/>
      <c r="G27" s="82" t="s">
        <v>76</v>
      </c>
      <c r="H27" s="9"/>
      <c r="I27" s="195"/>
      <c r="J27" s="99"/>
      <c r="K27" s="10"/>
      <c r="L27" s="195"/>
      <c r="M27" s="99"/>
      <c r="N27" s="107"/>
      <c r="O27" s="198"/>
      <c r="P27" s="192"/>
      <c r="Q27" s="194"/>
    </row>
    <row r="28" spans="1:17" s="14" customFormat="1" ht="14.25" customHeight="1" thickBot="1">
      <c r="A28" s="111"/>
      <c r="B28" s="114"/>
      <c r="C28" s="158" t="s">
        <v>131</v>
      </c>
      <c r="D28" s="159"/>
      <c r="E28" s="36" t="s">
        <v>251</v>
      </c>
      <c r="F28" s="37">
        <v>1998</v>
      </c>
      <c r="G28" s="79"/>
      <c r="H28" s="2">
        <f>H27-H26</f>
        <v>0</v>
      </c>
      <c r="I28" s="196"/>
      <c r="J28" s="100"/>
      <c r="K28" s="2">
        <f>K27-K26</f>
        <v>0</v>
      </c>
      <c r="L28" s="196"/>
      <c r="M28" s="100"/>
      <c r="N28" s="108"/>
      <c r="O28" s="199"/>
      <c r="P28" s="193"/>
      <c r="Q28" s="67"/>
    </row>
    <row r="29" spans="1:17" ht="13.5">
      <c r="A29" s="168" t="s">
        <v>148</v>
      </c>
      <c r="B29" s="169"/>
      <c r="C29" s="169"/>
      <c r="D29" s="169"/>
      <c r="E29" s="169"/>
      <c r="F29" s="169"/>
      <c r="G29" s="170"/>
      <c r="H29" s="11">
        <v>0.21875</v>
      </c>
      <c r="I29" s="12">
        <f>H31-H29</f>
        <v>0.14583333333333331</v>
      </c>
      <c r="J29" s="98">
        <f>I29/"01:00:00"</f>
        <v>3.4999999999999996</v>
      </c>
      <c r="K29" s="5">
        <f>H31+TIME(0,40,0)</f>
        <v>0.3923611111111111</v>
      </c>
      <c r="L29" s="4">
        <f>K30-K29</f>
        <v>0.14583333333333331</v>
      </c>
      <c r="M29" s="98">
        <f>L29/"01:00:00"</f>
        <v>3.4999999999999996</v>
      </c>
      <c r="N29" s="106">
        <f>I29+L29</f>
        <v>0.29166666666666663</v>
      </c>
      <c r="O29" s="95">
        <f>60/P29</f>
        <v>8.571428571428573</v>
      </c>
      <c r="P29" s="191">
        <f>N29/"01:00:00"</f>
        <v>6.999999999999999</v>
      </c>
      <c r="Q29" s="17"/>
    </row>
    <row r="30" spans="1:17" ht="13.5">
      <c r="A30" s="171"/>
      <c r="B30" s="213"/>
      <c r="C30" s="213"/>
      <c r="D30" s="213"/>
      <c r="E30" s="213"/>
      <c r="F30" s="213"/>
      <c r="G30" s="173"/>
      <c r="H30" s="6">
        <v>0.3506944444444444</v>
      </c>
      <c r="I30" s="7">
        <f>30/J29</f>
        <v>8.571428571428573</v>
      </c>
      <c r="J30" s="99"/>
      <c r="K30" s="49">
        <v>0.5381944444444444</v>
      </c>
      <c r="L30" s="7">
        <f>30/M29</f>
        <v>8.571428571428573</v>
      </c>
      <c r="M30" s="99"/>
      <c r="N30" s="107"/>
      <c r="O30" s="96"/>
      <c r="P30" s="192"/>
      <c r="Q30" s="17"/>
    </row>
    <row r="31" spans="1:17" ht="13.5">
      <c r="A31" s="171"/>
      <c r="B31" s="213"/>
      <c r="C31" s="213"/>
      <c r="D31" s="213"/>
      <c r="E31" s="213"/>
      <c r="F31" s="213"/>
      <c r="G31" s="173"/>
      <c r="H31" s="9">
        <v>0.3645833333333333</v>
      </c>
      <c r="I31" s="187"/>
      <c r="J31" s="99"/>
      <c r="K31" s="10">
        <v>0.5590277777777778</v>
      </c>
      <c r="L31" s="189" t="s">
        <v>39</v>
      </c>
      <c r="M31" s="99"/>
      <c r="N31" s="107"/>
      <c r="O31" s="96"/>
      <c r="P31" s="192"/>
      <c r="Q31" s="17"/>
    </row>
    <row r="32" spans="1:17" ht="14.25" thickBot="1">
      <c r="A32" s="174"/>
      <c r="B32" s="175"/>
      <c r="C32" s="175"/>
      <c r="D32" s="175"/>
      <c r="E32" s="175"/>
      <c r="F32" s="175"/>
      <c r="G32" s="176"/>
      <c r="H32" s="2">
        <f>H31-H30</f>
        <v>0.013888888888888895</v>
      </c>
      <c r="I32" s="212"/>
      <c r="J32" s="100"/>
      <c r="K32" s="2">
        <f>K31-K30</f>
        <v>0.02083333333333337</v>
      </c>
      <c r="L32" s="214"/>
      <c r="M32" s="100"/>
      <c r="N32" s="108"/>
      <c r="O32" s="97"/>
      <c r="P32" s="193"/>
      <c r="Q32" s="17"/>
    </row>
    <row r="33" spans="1:17" ht="13.5">
      <c r="A33" s="168" t="s">
        <v>32</v>
      </c>
      <c r="B33" s="169"/>
      <c r="C33" s="169"/>
      <c r="D33" s="169"/>
      <c r="E33" s="169"/>
      <c r="F33" s="169"/>
      <c r="G33" s="170"/>
      <c r="H33" s="11">
        <v>0.21875</v>
      </c>
      <c r="I33" s="12">
        <f>H35-H33</f>
        <v>0.11458333333333331</v>
      </c>
      <c r="J33" s="98">
        <f>I33/"01:00:00"</f>
        <v>2.7499999999999996</v>
      </c>
      <c r="K33" s="5">
        <f>H35+TIME(0,40,0)</f>
        <v>0.3611111111111111</v>
      </c>
      <c r="L33" s="4">
        <f>K34-K33</f>
        <v>0.11458333333333331</v>
      </c>
      <c r="M33" s="98">
        <f>L33/"01:00:00"</f>
        <v>2.7499999999999996</v>
      </c>
      <c r="N33" s="106">
        <f>I33+L33</f>
        <v>0.22916666666666663</v>
      </c>
      <c r="O33" s="95">
        <f>60/P33</f>
        <v>10.90909090909091</v>
      </c>
      <c r="P33" s="191">
        <f>N33/"01:00:00"</f>
        <v>5.499999999999999</v>
      </c>
      <c r="Q33" s="17"/>
    </row>
    <row r="34" spans="1:17" ht="13.5">
      <c r="A34" s="171"/>
      <c r="B34" s="213"/>
      <c r="C34" s="213"/>
      <c r="D34" s="213"/>
      <c r="E34" s="213"/>
      <c r="F34" s="213"/>
      <c r="G34" s="173"/>
      <c r="H34" s="6">
        <v>0.3194444444444445</v>
      </c>
      <c r="I34" s="7">
        <f>30/J33</f>
        <v>10.90909090909091</v>
      </c>
      <c r="J34" s="99"/>
      <c r="K34" s="49">
        <v>0.4756944444444444</v>
      </c>
      <c r="L34" s="7">
        <f>30/M33</f>
        <v>10.90909090909091</v>
      </c>
      <c r="M34" s="99"/>
      <c r="N34" s="107"/>
      <c r="O34" s="96"/>
      <c r="P34" s="192"/>
      <c r="Q34" s="17"/>
    </row>
    <row r="35" spans="1:17" ht="13.5">
      <c r="A35" s="171"/>
      <c r="B35" s="213"/>
      <c r="C35" s="213"/>
      <c r="D35" s="213"/>
      <c r="E35" s="213"/>
      <c r="F35" s="213"/>
      <c r="G35" s="173"/>
      <c r="H35" s="9">
        <v>0.3333333333333333</v>
      </c>
      <c r="I35" s="187"/>
      <c r="J35" s="99"/>
      <c r="K35" s="10">
        <v>0.49652777777777773</v>
      </c>
      <c r="L35" s="187"/>
      <c r="M35" s="99"/>
      <c r="N35" s="107"/>
      <c r="O35" s="96"/>
      <c r="P35" s="192"/>
      <c r="Q35" s="17"/>
    </row>
    <row r="36" spans="1:17" ht="14.25" thickBot="1">
      <c r="A36" s="174"/>
      <c r="B36" s="175"/>
      <c r="C36" s="175"/>
      <c r="D36" s="175"/>
      <c r="E36" s="175"/>
      <c r="F36" s="175"/>
      <c r="G36" s="176"/>
      <c r="H36" s="2">
        <f>H35-H34</f>
        <v>0.01388888888888884</v>
      </c>
      <c r="I36" s="212"/>
      <c r="J36" s="100"/>
      <c r="K36" s="2">
        <f>K35-K34</f>
        <v>0.020833333333333315</v>
      </c>
      <c r="L36" s="212"/>
      <c r="M36" s="100"/>
      <c r="N36" s="108"/>
      <c r="O36" s="97"/>
      <c r="P36" s="193"/>
      <c r="Q36" s="17"/>
    </row>
    <row r="37" spans="7:9" ht="13.5">
      <c r="G37" t="s">
        <v>40</v>
      </c>
      <c r="I37" s="46">
        <v>0.027777777777777776</v>
      </c>
    </row>
  </sheetData>
  <mergeCells count="110">
    <mergeCell ref="A4:L4"/>
    <mergeCell ref="A1:E2"/>
    <mergeCell ref="F1:L1"/>
    <mergeCell ref="F2:L2"/>
    <mergeCell ref="A3:F3"/>
    <mergeCell ref="G3:H3"/>
    <mergeCell ref="A17:A20"/>
    <mergeCell ref="K8:L8"/>
    <mergeCell ref="N8:N10"/>
    <mergeCell ref="O8:O10"/>
    <mergeCell ref="A8:A12"/>
    <mergeCell ref="B8:B12"/>
    <mergeCell ref="C8:D8"/>
    <mergeCell ref="G8:G11"/>
    <mergeCell ref="M13:M16"/>
    <mergeCell ref="N13:N16"/>
    <mergeCell ref="Q8:Q12"/>
    <mergeCell ref="C9:D11"/>
    <mergeCell ref="E9:F10"/>
    <mergeCell ref="E11:F11"/>
    <mergeCell ref="I11:I12"/>
    <mergeCell ref="L11:L12"/>
    <mergeCell ref="N11:N12"/>
    <mergeCell ref="O11:O12"/>
    <mergeCell ref="C12:D12"/>
    <mergeCell ref="H8:I8"/>
    <mergeCell ref="O13:O16"/>
    <mergeCell ref="A13:A16"/>
    <mergeCell ref="B13:B16"/>
    <mergeCell ref="C13:D13"/>
    <mergeCell ref="G13:G14"/>
    <mergeCell ref="P13:P16"/>
    <mergeCell ref="C14:D15"/>
    <mergeCell ref="E14:F14"/>
    <mergeCell ref="Q14:Q16"/>
    <mergeCell ref="E15:F15"/>
    <mergeCell ref="G15:G16"/>
    <mergeCell ref="I15:I16"/>
    <mergeCell ref="L15:L16"/>
    <mergeCell ref="C16:D16"/>
    <mergeCell ref="J13:J16"/>
    <mergeCell ref="A21:A24"/>
    <mergeCell ref="B21:B24"/>
    <mergeCell ref="C21:D21"/>
    <mergeCell ref="G21:G22"/>
    <mergeCell ref="I23:I24"/>
    <mergeCell ref="L23:L24"/>
    <mergeCell ref="C24:D24"/>
    <mergeCell ref="J21:J24"/>
    <mergeCell ref="C22:D23"/>
    <mergeCell ref="E22:F22"/>
    <mergeCell ref="E23:F23"/>
    <mergeCell ref="G23:G24"/>
    <mergeCell ref="C25:D25"/>
    <mergeCell ref="A25:A28"/>
    <mergeCell ref="B25:B28"/>
    <mergeCell ref="G25:G26"/>
    <mergeCell ref="A29:G32"/>
    <mergeCell ref="J29:J32"/>
    <mergeCell ref="M29:M32"/>
    <mergeCell ref="N29:N32"/>
    <mergeCell ref="O29:O32"/>
    <mergeCell ref="P29:P32"/>
    <mergeCell ref="I31:I32"/>
    <mergeCell ref="L31:L32"/>
    <mergeCell ref="A33:G36"/>
    <mergeCell ref="J33:J36"/>
    <mergeCell ref="M33:M36"/>
    <mergeCell ref="N33:N36"/>
    <mergeCell ref="O33:O36"/>
    <mergeCell ref="P33:P36"/>
    <mergeCell ref="I35:I36"/>
    <mergeCell ref="L35:L36"/>
    <mergeCell ref="O17:O20"/>
    <mergeCell ref="B17:B20"/>
    <mergeCell ref="C17:D17"/>
    <mergeCell ref="G17:G18"/>
    <mergeCell ref="C18:D19"/>
    <mergeCell ref="E18:F18"/>
    <mergeCell ref="E19:F19"/>
    <mergeCell ref="G19:G20"/>
    <mergeCell ref="C20:D20"/>
    <mergeCell ref="N4:Q4"/>
    <mergeCell ref="N5:Q5"/>
    <mergeCell ref="N6:Q6"/>
    <mergeCell ref="I19:I20"/>
    <mergeCell ref="L19:L20"/>
    <mergeCell ref="P17:P20"/>
    <mergeCell ref="Q18:Q20"/>
    <mergeCell ref="J17:J20"/>
    <mergeCell ref="M17:M20"/>
    <mergeCell ref="N17:N20"/>
    <mergeCell ref="M25:M28"/>
    <mergeCell ref="N25:N28"/>
    <mergeCell ref="O25:O28"/>
    <mergeCell ref="Q22:Q24"/>
    <mergeCell ref="P21:P24"/>
    <mergeCell ref="M21:M24"/>
    <mergeCell ref="N21:N24"/>
    <mergeCell ref="O21:O24"/>
    <mergeCell ref="P25:P28"/>
    <mergeCell ref="C26:D27"/>
    <mergeCell ref="E26:F26"/>
    <mergeCell ref="Q26:Q27"/>
    <mergeCell ref="E27:F27"/>
    <mergeCell ref="G27:G28"/>
    <mergeCell ref="I27:I28"/>
    <mergeCell ref="L27:L28"/>
    <mergeCell ref="C28:D28"/>
    <mergeCell ref="J25:J2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A6">
      <selection activeCell="J13" sqref="J13:J16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9.00390625" style="16" customWidth="1"/>
    <col min="9" max="9" width="9.00390625" style="13" customWidth="1"/>
    <col min="10" max="10" width="0.12890625" style="13" customWidth="1"/>
    <col min="11" max="11" width="9.00390625" style="16" customWidth="1"/>
    <col min="12" max="12" width="9.00390625" style="13" customWidth="1"/>
    <col min="13" max="13" width="2.50390625" style="13" hidden="1" customWidth="1"/>
    <col min="14" max="14" width="9.00390625" style="16" customWidth="1"/>
    <col min="15" max="15" width="9.00390625" style="13" customWidth="1"/>
    <col min="16" max="16" width="0.12890625" style="13" hidden="1" customWidth="1"/>
    <col min="17" max="17" width="12.625" style="13" customWidth="1"/>
    <col min="18" max="16384" width="9.00390625" style="13" customWidth="1"/>
  </cols>
  <sheetData>
    <row r="1" spans="1:14" ht="13.5">
      <c r="A1" s="226" t="s">
        <v>177</v>
      </c>
      <c r="B1" s="226"/>
      <c r="C1" s="226"/>
      <c r="D1" s="226"/>
      <c r="E1" s="226"/>
      <c r="F1" s="227" t="s">
        <v>178</v>
      </c>
      <c r="G1" s="227"/>
      <c r="H1" s="227"/>
      <c r="I1" s="227"/>
      <c r="J1" s="227"/>
      <c r="K1" s="227"/>
      <c r="L1" s="227"/>
      <c r="M1" s="227"/>
      <c r="N1" s="13"/>
    </row>
    <row r="2" spans="1:14" ht="13.5">
      <c r="A2" s="226"/>
      <c r="B2" s="226"/>
      <c r="C2" s="226"/>
      <c r="D2" s="226"/>
      <c r="E2" s="226"/>
      <c r="F2" s="227"/>
      <c r="G2" s="227"/>
      <c r="H2" s="227"/>
      <c r="I2" s="227"/>
      <c r="J2" s="227"/>
      <c r="K2" s="227"/>
      <c r="L2" s="227"/>
      <c r="M2" s="227"/>
      <c r="N2" s="13"/>
    </row>
    <row r="3" spans="1:14" ht="18.75" customHeight="1">
      <c r="A3" s="228"/>
      <c r="B3" s="228"/>
      <c r="C3" s="228"/>
      <c r="D3" s="228"/>
      <c r="E3" s="228"/>
      <c r="F3" s="228"/>
      <c r="H3" s="66"/>
      <c r="I3" s="65"/>
      <c r="J3" s="39"/>
      <c r="K3" s="69" t="s">
        <v>240</v>
      </c>
      <c r="L3" s="70"/>
      <c r="M3" s="66" t="s">
        <v>138</v>
      </c>
      <c r="N3" s="13" t="s">
        <v>179</v>
      </c>
    </row>
    <row r="4" spans="1:17" ht="19.5" customHeight="1">
      <c r="A4" s="228" t="s">
        <v>189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31" t="s">
        <v>238</v>
      </c>
      <c r="O4" s="232"/>
      <c r="P4" s="232"/>
      <c r="Q4" s="232"/>
    </row>
    <row r="5" spans="1:17" ht="19.5" customHeight="1">
      <c r="A5" s="83"/>
      <c r="B5" s="83"/>
      <c r="C5" s="83"/>
      <c r="D5" s="83"/>
      <c r="E5" s="83"/>
      <c r="F5" s="83"/>
      <c r="G5" s="39"/>
      <c r="H5" s="39"/>
      <c r="I5" s="39"/>
      <c r="J5" s="39"/>
      <c r="K5" s="39"/>
      <c r="L5" s="39"/>
      <c r="M5" s="39"/>
      <c r="N5" s="84"/>
      <c r="O5" s="85"/>
      <c r="P5" s="85"/>
      <c r="Q5" s="85"/>
    </row>
    <row r="6" spans="1:17" ht="19.5" customHeight="1">
      <c r="A6" s="83"/>
      <c r="B6" s="83"/>
      <c r="C6" s="83"/>
      <c r="D6" s="83"/>
      <c r="E6" s="83"/>
      <c r="F6" s="83"/>
      <c r="G6" s="39"/>
      <c r="H6" s="39"/>
      <c r="I6" s="39"/>
      <c r="J6" s="39"/>
      <c r="K6" s="39"/>
      <c r="L6" s="39"/>
      <c r="M6" s="39"/>
      <c r="N6" s="231" t="s">
        <v>239</v>
      </c>
      <c r="O6" s="232"/>
      <c r="P6" s="232"/>
      <c r="Q6" s="232"/>
    </row>
    <row r="7" spans="1:17" ht="19.5" customHeight="1" thickBot="1">
      <c r="A7" s="83"/>
      <c r="B7" s="83"/>
      <c r="C7" s="83"/>
      <c r="D7" s="83"/>
      <c r="E7" s="83"/>
      <c r="F7" s="83"/>
      <c r="G7" s="39"/>
      <c r="H7" s="39"/>
      <c r="I7" s="39"/>
      <c r="J7" s="39"/>
      <c r="K7" s="39"/>
      <c r="L7" s="39"/>
      <c r="M7" s="39"/>
      <c r="N7" s="84"/>
      <c r="O7" s="85"/>
      <c r="P7" s="71"/>
      <c r="Q7" s="71"/>
    </row>
    <row r="8" spans="1:17" ht="13.5" customHeight="1">
      <c r="A8" s="109" t="s">
        <v>0</v>
      </c>
      <c r="B8" s="221" t="s">
        <v>7</v>
      </c>
      <c r="C8" s="74" t="s">
        <v>180</v>
      </c>
      <c r="D8" s="75"/>
      <c r="E8" s="40" t="s">
        <v>180</v>
      </c>
      <c r="F8" s="41" t="s">
        <v>181</v>
      </c>
      <c r="G8" s="224" t="s">
        <v>3</v>
      </c>
      <c r="H8" s="240" t="s">
        <v>182</v>
      </c>
      <c r="I8" s="241"/>
      <c r="J8" s="18"/>
      <c r="K8" s="141" t="s">
        <v>183</v>
      </c>
      <c r="L8" s="142"/>
      <c r="M8" s="19"/>
      <c r="N8" s="106" t="s">
        <v>184</v>
      </c>
      <c r="O8" s="143" t="s">
        <v>185</v>
      </c>
      <c r="P8" s="21"/>
      <c r="Q8" s="145" t="s">
        <v>186</v>
      </c>
    </row>
    <row r="9" spans="1:17" s="14" customFormat="1" ht="14.25" customHeight="1">
      <c r="A9" s="110"/>
      <c r="B9" s="222"/>
      <c r="C9" s="149" t="s">
        <v>1</v>
      </c>
      <c r="D9" s="150"/>
      <c r="E9" s="149" t="s">
        <v>2</v>
      </c>
      <c r="F9" s="150"/>
      <c r="G9" s="225"/>
      <c r="H9" s="22" t="s">
        <v>20</v>
      </c>
      <c r="I9" s="23" t="s">
        <v>21</v>
      </c>
      <c r="J9" s="24"/>
      <c r="K9" s="22" t="s">
        <v>22</v>
      </c>
      <c r="L9" s="23" t="s">
        <v>21</v>
      </c>
      <c r="M9" s="24"/>
      <c r="N9" s="107"/>
      <c r="O9" s="144"/>
      <c r="P9" s="26"/>
      <c r="Q9" s="146"/>
    </row>
    <row r="10" spans="1:17" s="14" customFormat="1" ht="14.25" customHeight="1">
      <c r="A10" s="110"/>
      <c r="B10" s="222"/>
      <c r="C10" s="149"/>
      <c r="D10" s="150"/>
      <c r="E10" s="149"/>
      <c r="F10" s="150"/>
      <c r="G10" s="225"/>
      <c r="H10" s="22" t="s">
        <v>23</v>
      </c>
      <c r="I10" s="23" t="s">
        <v>24</v>
      </c>
      <c r="J10" s="24"/>
      <c r="K10" s="22" t="s">
        <v>106</v>
      </c>
      <c r="L10" s="23" t="s">
        <v>24</v>
      </c>
      <c r="M10" s="24"/>
      <c r="N10" s="107"/>
      <c r="O10" s="144"/>
      <c r="P10" s="26"/>
      <c r="Q10" s="146"/>
    </row>
    <row r="11" spans="1:17" s="14" customFormat="1" ht="13.5">
      <c r="A11" s="110"/>
      <c r="B11" s="222"/>
      <c r="C11" s="149"/>
      <c r="D11" s="150"/>
      <c r="E11" s="149" t="s">
        <v>30</v>
      </c>
      <c r="F11" s="150"/>
      <c r="G11" s="225"/>
      <c r="H11" s="27" t="s">
        <v>25</v>
      </c>
      <c r="I11" s="151" t="s">
        <v>26</v>
      </c>
      <c r="J11" s="28"/>
      <c r="K11" s="27" t="s">
        <v>25</v>
      </c>
      <c r="L11" s="151" t="s">
        <v>26</v>
      </c>
      <c r="M11" s="24"/>
      <c r="N11" s="107" t="s">
        <v>27</v>
      </c>
      <c r="O11" s="144" t="s">
        <v>28</v>
      </c>
      <c r="P11" s="29"/>
      <c r="Q11" s="147"/>
    </row>
    <row r="12" spans="1:17" s="14" customFormat="1" ht="14.25" thickBot="1">
      <c r="A12" s="111"/>
      <c r="B12" s="223"/>
      <c r="C12" s="154" t="s">
        <v>29</v>
      </c>
      <c r="D12" s="155"/>
      <c r="E12" s="36" t="s">
        <v>36</v>
      </c>
      <c r="F12" s="37" t="s">
        <v>37</v>
      </c>
      <c r="G12" s="42" t="s">
        <v>38</v>
      </c>
      <c r="H12" s="1" t="s">
        <v>31</v>
      </c>
      <c r="I12" s="152"/>
      <c r="J12" s="30"/>
      <c r="K12" s="1" t="s">
        <v>31</v>
      </c>
      <c r="L12" s="152"/>
      <c r="M12" s="30"/>
      <c r="N12" s="108"/>
      <c r="O12" s="153"/>
      <c r="P12" s="32"/>
      <c r="Q12" s="148"/>
    </row>
    <row r="13" spans="1:17" s="14" customFormat="1" ht="13.5" customHeight="1">
      <c r="A13" s="109">
        <v>1</v>
      </c>
      <c r="B13" s="112">
        <v>103</v>
      </c>
      <c r="C13" s="74">
        <v>24982</v>
      </c>
      <c r="D13" s="75"/>
      <c r="E13" s="64"/>
      <c r="F13" s="58" t="s">
        <v>153</v>
      </c>
      <c r="G13" s="117" t="s">
        <v>72</v>
      </c>
      <c r="H13" s="3">
        <v>0.22916666666666666</v>
      </c>
      <c r="I13" s="4">
        <f>H15-H13</f>
        <v>0.11388888888888885</v>
      </c>
      <c r="J13" s="98">
        <f>I13/"01:00:00"</f>
        <v>2.7333333333333325</v>
      </c>
      <c r="K13" s="5">
        <f>H15+TIME(0,40,0)</f>
        <v>0.3708333333333333</v>
      </c>
      <c r="L13" s="4">
        <f>K14-K13</f>
        <v>0.07991898148148158</v>
      </c>
      <c r="M13" s="98">
        <f>L13/"01:00:00"</f>
        <v>1.9180555555555578</v>
      </c>
      <c r="N13" s="106">
        <f>I13+L13</f>
        <v>0.19380787037037042</v>
      </c>
      <c r="O13" s="95">
        <f>40/P13</f>
        <v>8.5995819647656</v>
      </c>
      <c r="P13" s="98">
        <f>N13/"01:00:00"</f>
        <v>4.65138888888889</v>
      </c>
      <c r="Q13" s="233" t="s">
        <v>242</v>
      </c>
    </row>
    <row r="14" spans="1:17" s="14" customFormat="1" ht="17.25">
      <c r="A14" s="110"/>
      <c r="B14" s="113"/>
      <c r="C14" s="78" t="s">
        <v>159</v>
      </c>
      <c r="D14" s="73"/>
      <c r="E14" s="119" t="s">
        <v>160</v>
      </c>
      <c r="F14" s="120"/>
      <c r="G14" s="118"/>
      <c r="H14" s="60">
        <v>0.3320486111111111</v>
      </c>
      <c r="I14" s="7">
        <f>20/J13</f>
        <v>7.317073170731709</v>
      </c>
      <c r="J14" s="99"/>
      <c r="K14" s="61">
        <v>0.45075231481481487</v>
      </c>
      <c r="L14" s="7">
        <f>20/M13</f>
        <v>10.427226647356976</v>
      </c>
      <c r="M14" s="99"/>
      <c r="N14" s="107"/>
      <c r="O14" s="96"/>
      <c r="P14" s="99"/>
      <c r="Q14" s="102"/>
    </row>
    <row r="15" spans="1:17" s="14" customFormat="1" ht="13.5" customHeight="1">
      <c r="A15" s="110"/>
      <c r="B15" s="113"/>
      <c r="C15" s="78"/>
      <c r="D15" s="73"/>
      <c r="E15" s="219" t="s">
        <v>161</v>
      </c>
      <c r="F15" s="220"/>
      <c r="G15" s="82" t="s">
        <v>76</v>
      </c>
      <c r="H15" s="62">
        <v>0.3430555555555555</v>
      </c>
      <c r="I15" s="104" t="s">
        <v>220</v>
      </c>
      <c r="J15" s="99"/>
      <c r="K15" s="63">
        <v>0.4712152777777778</v>
      </c>
      <c r="L15" s="104" t="s">
        <v>229</v>
      </c>
      <c r="M15" s="99"/>
      <c r="N15" s="107"/>
      <c r="O15" s="96"/>
      <c r="P15" s="99"/>
      <c r="Q15" s="102"/>
    </row>
    <row r="16" spans="1:17" s="14" customFormat="1" ht="14.25" customHeight="1" thickBot="1">
      <c r="A16" s="111"/>
      <c r="B16" s="114"/>
      <c r="C16" s="125" t="s">
        <v>162</v>
      </c>
      <c r="D16" s="126"/>
      <c r="E16" s="51" t="s">
        <v>49</v>
      </c>
      <c r="F16" s="52"/>
      <c r="G16" s="79"/>
      <c r="H16" s="2">
        <f>H15-H14</f>
        <v>0.011006944444444389</v>
      </c>
      <c r="I16" s="105"/>
      <c r="J16" s="100"/>
      <c r="K16" s="2">
        <f>K15-K14</f>
        <v>0.020462962962962905</v>
      </c>
      <c r="L16" s="105"/>
      <c r="M16" s="100"/>
      <c r="N16" s="108"/>
      <c r="O16" s="97"/>
      <c r="P16" s="100"/>
      <c r="Q16" s="103"/>
    </row>
    <row r="17" spans="1:17" s="14" customFormat="1" ht="13.5" customHeight="1">
      <c r="A17" s="109">
        <v>1</v>
      </c>
      <c r="B17" s="112">
        <v>105</v>
      </c>
      <c r="C17" s="156">
        <v>25696</v>
      </c>
      <c r="D17" s="157"/>
      <c r="E17" s="44"/>
      <c r="F17" s="43" t="s">
        <v>56</v>
      </c>
      <c r="G17" s="117" t="s">
        <v>72</v>
      </c>
      <c r="H17" s="3">
        <v>0.22916666666666666</v>
      </c>
      <c r="I17" s="4">
        <f>H19-H17</f>
        <v>0.10997685185185188</v>
      </c>
      <c r="J17" s="98">
        <f>I17/"01:00:00"</f>
        <v>2.6394444444444454</v>
      </c>
      <c r="K17" s="5">
        <f>H19+TIME(0,40,0)</f>
        <v>0.36692129629629633</v>
      </c>
      <c r="L17" s="4">
        <f>K18-K17</f>
        <v>0.08385416666666662</v>
      </c>
      <c r="M17" s="98">
        <f>L17/"01:00:00"</f>
        <v>2.012499999999999</v>
      </c>
      <c r="N17" s="106">
        <f>I17+L17</f>
        <v>0.1938310185185185</v>
      </c>
      <c r="O17" s="95">
        <f>40/P17</f>
        <v>8.59855496506837</v>
      </c>
      <c r="P17" s="98">
        <f>N17/"01:00:00"</f>
        <v>4.651944444444444</v>
      </c>
      <c r="Q17" s="233" t="s">
        <v>242</v>
      </c>
    </row>
    <row r="18" spans="1:17" s="14" customFormat="1" ht="17.25">
      <c r="A18" s="110"/>
      <c r="B18" s="113"/>
      <c r="C18" s="215" t="s">
        <v>146</v>
      </c>
      <c r="D18" s="216"/>
      <c r="E18" s="78" t="s">
        <v>165</v>
      </c>
      <c r="F18" s="73"/>
      <c r="G18" s="118"/>
      <c r="H18" s="60">
        <v>0.33197916666666666</v>
      </c>
      <c r="I18" s="7">
        <f>20/J17</f>
        <v>7.577352136392336</v>
      </c>
      <c r="J18" s="99"/>
      <c r="K18" s="61">
        <v>0.45077546296296295</v>
      </c>
      <c r="L18" s="7">
        <f>20/M17</f>
        <v>9.93788819875777</v>
      </c>
      <c r="M18" s="99"/>
      <c r="N18" s="107"/>
      <c r="O18" s="96"/>
      <c r="P18" s="99"/>
      <c r="Q18" s="102"/>
    </row>
    <row r="19" spans="1:17" s="14" customFormat="1" ht="14.25" customHeight="1">
      <c r="A19" s="110"/>
      <c r="B19" s="113"/>
      <c r="C19" s="215"/>
      <c r="D19" s="216"/>
      <c r="E19" s="78" t="s">
        <v>166</v>
      </c>
      <c r="F19" s="73"/>
      <c r="G19" s="82" t="s">
        <v>76</v>
      </c>
      <c r="H19" s="62">
        <v>0.33914351851851854</v>
      </c>
      <c r="I19" s="104" t="s">
        <v>222</v>
      </c>
      <c r="J19" s="99"/>
      <c r="K19" s="63">
        <v>0.4633333333333333</v>
      </c>
      <c r="L19" s="104" t="s">
        <v>230</v>
      </c>
      <c r="M19" s="99"/>
      <c r="N19" s="107"/>
      <c r="O19" s="96"/>
      <c r="P19" s="99"/>
      <c r="Q19" s="102"/>
    </row>
    <row r="20" spans="1:17" s="14" customFormat="1" ht="14.25" customHeight="1" thickBot="1">
      <c r="A20" s="111"/>
      <c r="B20" s="114"/>
      <c r="C20" s="217" t="s">
        <v>147</v>
      </c>
      <c r="D20" s="218"/>
      <c r="E20" s="36" t="s">
        <v>167</v>
      </c>
      <c r="F20" s="37">
        <v>2012</v>
      </c>
      <c r="G20" s="79"/>
      <c r="H20" s="2">
        <f>H19-H18</f>
        <v>0.00716435185185188</v>
      </c>
      <c r="I20" s="105"/>
      <c r="J20" s="100"/>
      <c r="K20" s="2">
        <f>K19-K18</f>
        <v>0.012557870370370372</v>
      </c>
      <c r="L20" s="105"/>
      <c r="M20" s="100"/>
      <c r="N20" s="108"/>
      <c r="O20" s="97"/>
      <c r="P20" s="100"/>
      <c r="Q20" s="103"/>
    </row>
    <row r="21" spans="1:17" s="14" customFormat="1" ht="13.5" customHeight="1">
      <c r="A21" s="109">
        <v>1</v>
      </c>
      <c r="B21" s="112">
        <v>106</v>
      </c>
      <c r="C21" s="236">
        <v>27516</v>
      </c>
      <c r="D21" s="237"/>
      <c r="E21" s="45">
        <v>56014</v>
      </c>
      <c r="F21" s="43" t="s">
        <v>168</v>
      </c>
      <c r="G21" s="234" t="s">
        <v>169</v>
      </c>
      <c r="H21" s="3">
        <v>0.22916666666666666</v>
      </c>
      <c r="I21" s="4">
        <f>H23-H21</f>
        <v>0.11818287037037037</v>
      </c>
      <c r="J21" s="98">
        <f>I21/"01:00:00"</f>
        <v>2.836388888888889</v>
      </c>
      <c r="K21" s="5">
        <f>H23+TIME(0,40,0)</f>
        <v>0.3751273148148148</v>
      </c>
      <c r="L21" s="4">
        <f>K22-K21</f>
        <v>0.07567129629629626</v>
      </c>
      <c r="M21" s="98">
        <f>L21/"01:00:00"</f>
        <v>1.8161111111111103</v>
      </c>
      <c r="N21" s="106">
        <f>I21+L21</f>
        <v>0.19385416666666663</v>
      </c>
      <c r="O21" s="95">
        <f>40/P21</f>
        <v>8.59752821063944</v>
      </c>
      <c r="P21" s="98">
        <f>N21/"01:00:00"</f>
        <v>4.6525</v>
      </c>
      <c r="Q21" s="233" t="s">
        <v>242</v>
      </c>
    </row>
    <row r="22" spans="1:17" s="14" customFormat="1" ht="13.5">
      <c r="A22" s="110"/>
      <c r="B22" s="113"/>
      <c r="C22" s="78" t="s">
        <v>170</v>
      </c>
      <c r="D22" s="73"/>
      <c r="E22" s="164" t="s">
        <v>171</v>
      </c>
      <c r="F22" s="165"/>
      <c r="G22" s="235"/>
      <c r="H22" s="60">
        <v>0.33760416666666665</v>
      </c>
      <c r="I22" s="7">
        <f>20/J21</f>
        <v>7.05121927333268</v>
      </c>
      <c r="J22" s="99"/>
      <c r="K22" s="61">
        <v>0.4507986111111111</v>
      </c>
      <c r="L22" s="7">
        <f>20/M21</f>
        <v>11.012542061792601</v>
      </c>
      <c r="M22" s="99"/>
      <c r="N22" s="107"/>
      <c r="O22" s="96"/>
      <c r="P22" s="99"/>
      <c r="Q22" s="102"/>
    </row>
    <row r="23" spans="1:17" s="14" customFormat="1" ht="13.5" customHeight="1">
      <c r="A23" s="110"/>
      <c r="B23" s="113"/>
      <c r="C23" s="78"/>
      <c r="D23" s="73"/>
      <c r="E23" s="164" t="s">
        <v>172</v>
      </c>
      <c r="F23" s="165"/>
      <c r="G23" s="166" t="s">
        <v>173</v>
      </c>
      <c r="H23" s="62">
        <v>0.347349537037037</v>
      </c>
      <c r="I23" s="104" t="s">
        <v>223</v>
      </c>
      <c r="J23" s="99"/>
      <c r="K23" s="63">
        <v>0.46445601851851853</v>
      </c>
      <c r="L23" s="104" t="s">
        <v>231</v>
      </c>
      <c r="M23" s="99"/>
      <c r="N23" s="107"/>
      <c r="O23" s="96"/>
      <c r="P23" s="99"/>
      <c r="Q23" s="102"/>
    </row>
    <row r="24" spans="1:17" s="14" customFormat="1" ht="14.25" customHeight="1" thickBot="1">
      <c r="A24" s="111"/>
      <c r="B24" s="114"/>
      <c r="C24" s="125" t="s">
        <v>174</v>
      </c>
      <c r="D24" s="126"/>
      <c r="E24" s="36" t="s">
        <v>19</v>
      </c>
      <c r="F24" s="37">
        <v>2006</v>
      </c>
      <c r="G24" s="167"/>
      <c r="H24" s="2">
        <f>H23-H22</f>
        <v>0.009745370370370376</v>
      </c>
      <c r="I24" s="105"/>
      <c r="J24" s="100"/>
      <c r="K24" s="2">
        <f>K23-K22</f>
        <v>0.013657407407407451</v>
      </c>
      <c r="L24" s="105"/>
      <c r="M24" s="100"/>
      <c r="N24" s="108"/>
      <c r="O24" s="97"/>
      <c r="P24" s="100"/>
      <c r="Q24" s="103"/>
    </row>
    <row r="25" spans="1:17" s="14" customFormat="1" ht="13.5" customHeight="1">
      <c r="A25" s="109">
        <v>1</v>
      </c>
      <c r="B25" s="112">
        <v>104</v>
      </c>
      <c r="C25" s="236">
        <v>24051</v>
      </c>
      <c r="D25" s="237"/>
      <c r="E25" s="64"/>
      <c r="F25" s="41" t="s">
        <v>57</v>
      </c>
      <c r="G25" s="117" t="s">
        <v>72</v>
      </c>
      <c r="H25" s="3">
        <v>0.22916666666666666</v>
      </c>
      <c r="I25" s="4">
        <f>H27-H25</f>
        <v>0.10959490740740743</v>
      </c>
      <c r="J25" s="98">
        <f>I25/"01:00:00"</f>
        <v>2.6302777777777786</v>
      </c>
      <c r="K25" s="5">
        <f>H27+TIME(0,40,0)</f>
        <v>0.3665393518518519</v>
      </c>
      <c r="L25" s="4">
        <f>K26-K25</f>
        <v>0.08971064814814811</v>
      </c>
      <c r="M25" s="98">
        <f>L25/"01:00:00"</f>
        <v>2.1530555555555546</v>
      </c>
      <c r="N25" s="106">
        <f>I25+L25</f>
        <v>0.19930555555555554</v>
      </c>
      <c r="O25" s="95">
        <f>40/P25</f>
        <v>8.362369337979095</v>
      </c>
      <c r="P25" s="98">
        <f>N25/"01:00:00"</f>
        <v>4.783333333333333</v>
      </c>
      <c r="Q25" s="233" t="s">
        <v>242</v>
      </c>
    </row>
    <row r="26" spans="1:17" s="14" customFormat="1" ht="17.25">
      <c r="A26" s="110"/>
      <c r="B26" s="113"/>
      <c r="C26" s="78" t="s">
        <v>58</v>
      </c>
      <c r="D26" s="73"/>
      <c r="E26" s="119" t="s">
        <v>163</v>
      </c>
      <c r="F26" s="120"/>
      <c r="G26" s="118"/>
      <c r="H26" s="60">
        <v>0.3320138888888889</v>
      </c>
      <c r="I26" s="7">
        <f>20/J25</f>
        <v>7.60375963670926</v>
      </c>
      <c r="J26" s="99"/>
      <c r="K26" s="61">
        <v>0.45625</v>
      </c>
      <c r="L26" s="7">
        <f>20/M25</f>
        <v>9.28912398400207</v>
      </c>
      <c r="M26" s="99"/>
      <c r="N26" s="107"/>
      <c r="O26" s="96"/>
      <c r="P26" s="99"/>
      <c r="Q26" s="102"/>
    </row>
    <row r="27" spans="1:17" s="14" customFormat="1" ht="13.5" customHeight="1">
      <c r="A27" s="110"/>
      <c r="B27" s="113"/>
      <c r="C27" s="78"/>
      <c r="D27" s="73"/>
      <c r="E27" s="219" t="s">
        <v>164</v>
      </c>
      <c r="F27" s="220"/>
      <c r="G27" s="82" t="s">
        <v>76</v>
      </c>
      <c r="H27" s="62">
        <v>0.3387615740740741</v>
      </c>
      <c r="I27" s="104" t="s">
        <v>221</v>
      </c>
      <c r="J27" s="99"/>
      <c r="K27" s="63">
        <v>0.465150462962963</v>
      </c>
      <c r="L27" s="104" t="s">
        <v>232</v>
      </c>
      <c r="M27" s="99"/>
      <c r="N27" s="107"/>
      <c r="O27" s="96"/>
      <c r="P27" s="99"/>
      <c r="Q27" s="102"/>
    </row>
    <row r="28" spans="1:17" s="14" customFormat="1" ht="14.25" customHeight="1" thickBot="1">
      <c r="A28" s="111"/>
      <c r="B28" s="114"/>
      <c r="C28" s="125" t="s">
        <v>62</v>
      </c>
      <c r="D28" s="126"/>
      <c r="E28" s="51" t="s">
        <v>49</v>
      </c>
      <c r="F28" s="52">
        <v>2013</v>
      </c>
      <c r="G28" s="79"/>
      <c r="H28" s="2">
        <f>H27-H26</f>
        <v>0.006747685185185204</v>
      </c>
      <c r="I28" s="105"/>
      <c r="J28" s="100"/>
      <c r="K28" s="2">
        <f>K27-K26</f>
        <v>0.008900462962962985</v>
      </c>
      <c r="L28" s="105"/>
      <c r="M28" s="100"/>
      <c r="N28" s="108"/>
      <c r="O28" s="97"/>
      <c r="P28" s="100"/>
      <c r="Q28" s="103"/>
    </row>
    <row r="29" spans="1:17" s="14" customFormat="1" ht="13.5" customHeight="1">
      <c r="A29" s="109">
        <v>1</v>
      </c>
      <c r="B29" s="112">
        <v>102</v>
      </c>
      <c r="C29" s="238"/>
      <c r="D29" s="239"/>
      <c r="E29" s="59">
        <v>29351</v>
      </c>
      <c r="F29" s="58" t="s">
        <v>153</v>
      </c>
      <c r="G29" s="117" t="s">
        <v>72</v>
      </c>
      <c r="H29" s="3">
        <v>0.22916666666666666</v>
      </c>
      <c r="I29" s="4">
        <f>H31-H29</f>
        <v>0.1106365740740741</v>
      </c>
      <c r="J29" s="98">
        <f>I29/"01:00:00"</f>
        <v>2.6552777777777785</v>
      </c>
      <c r="K29" s="5">
        <f>H31+TIME(0,40,0)</f>
        <v>0.36758101851851854</v>
      </c>
      <c r="L29" s="4">
        <f>K30-K29</f>
        <v>0.08870370370370367</v>
      </c>
      <c r="M29" s="98">
        <f>L29/"01:00:00"</f>
        <v>2.128888888888888</v>
      </c>
      <c r="N29" s="106">
        <f>I29+L29</f>
        <v>0.19934027777777777</v>
      </c>
      <c r="O29" s="95">
        <f>40/P29</f>
        <v>8.36091273297335</v>
      </c>
      <c r="P29" s="98">
        <f>N29/"01:00:00"</f>
        <v>4.784166666666667</v>
      </c>
      <c r="Q29" s="233" t="s">
        <v>242</v>
      </c>
    </row>
    <row r="30" spans="1:17" s="14" customFormat="1" ht="17.25">
      <c r="A30" s="110"/>
      <c r="B30" s="113"/>
      <c r="C30" s="121" t="s">
        <v>154</v>
      </c>
      <c r="D30" s="122"/>
      <c r="E30" s="121" t="s">
        <v>155</v>
      </c>
      <c r="F30" s="122"/>
      <c r="G30" s="118"/>
      <c r="H30" s="60">
        <v>0.3321527777777778</v>
      </c>
      <c r="I30" s="7">
        <f>20/J29</f>
        <v>7.532168636886701</v>
      </c>
      <c r="J30" s="99"/>
      <c r="K30" s="61">
        <v>0.4562847222222222</v>
      </c>
      <c r="L30" s="7">
        <f>20/M29</f>
        <v>9.394572025052195</v>
      </c>
      <c r="M30" s="99"/>
      <c r="N30" s="107"/>
      <c r="O30" s="96"/>
      <c r="P30" s="99"/>
      <c r="Q30" s="102"/>
    </row>
    <row r="31" spans="1:17" s="14" customFormat="1" ht="13.5" customHeight="1">
      <c r="A31" s="110"/>
      <c r="B31" s="113"/>
      <c r="C31" s="121"/>
      <c r="D31" s="122"/>
      <c r="E31" s="92" t="s">
        <v>156</v>
      </c>
      <c r="F31" s="93"/>
      <c r="G31" s="82" t="s">
        <v>76</v>
      </c>
      <c r="H31" s="62">
        <v>0.33980324074074075</v>
      </c>
      <c r="I31" s="104" t="s">
        <v>216</v>
      </c>
      <c r="J31" s="99"/>
      <c r="K31" s="63">
        <v>0.4635532407407407</v>
      </c>
      <c r="L31" s="104" t="s">
        <v>233</v>
      </c>
      <c r="M31" s="99"/>
      <c r="N31" s="107"/>
      <c r="O31" s="96"/>
      <c r="P31" s="99"/>
      <c r="Q31" s="102"/>
    </row>
    <row r="32" spans="1:17" s="14" customFormat="1" ht="14.25" thickBot="1">
      <c r="A32" s="111"/>
      <c r="B32" s="114"/>
      <c r="C32" s="158" t="s">
        <v>157</v>
      </c>
      <c r="D32" s="126"/>
      <c r="E32" s="36" t="s">
        <v>158</v>
      </c>
      <c r="F32" s="37">
        <v>2008</v>
      </c>
      <c r="G32" s="79"/>
      <c r="H32" s="2">
        <f>H31-H30</f>
        <v>0.007650462962962956</v>
      </c>
      <c r="I32" s="105"/>
      <c r="J32" s="100"/>
      <c r="K32" s="2">
        <f>K31-K30</f>
        <v>0.0072685185185185075</v>
      </c>
      <c r="L32" s="105"/>
      <c r="M32" s="100"/>
      <c r="N32" s="108"/>
      <c r="O32" s="97"/>
      <c r="P32" s="100"/>
      <c r="Q32" s="103"/>
    </row>
    <row r="33" spans="1:17" s="14" customFormat="1" ht="13.5" customHeight="1">
      <c r="A33" s="109">
        <v>1</v>
      </c>
      <c r="B33" s="112">
        <v>101</v>
      </c>
      <c r="C33" s="238"/>
      <c r="D33" s="239"/>
      <c r="E33" s="59">
        <v>53149</v>
      </c>
      <c r="F33" s="41" t="s">
        <v>190</v>
      </c>
      <c r="G33" s="117" t="s">
        <v>72</v>
      </c>
      <c r="H33" s="3">
        <v>0.22916666666666666</v>
      </c>
      <c r="I33" s="4">
        <f>H35-H33</f>
        <v>0.1068402777777778</v>
      </c>
      <c r="J33" s="98">
        <f>I33/"01:00:00"</f>
        <v>2.5641666666666674</v>
      </c>
      <c r="K33" s="5">
        <f>H35+TIME(0,40,0)</f>
        <v>0.36378472222222225</v>
      </c>
      <c r="L33" s="4">
        <f>K34-K33</f>
        <v>0.09255787037037033</v>
      </c>
      <c r="M33" s="98">
        <f>L33/"01:00:00"</f>
        <v>2.221388888888888</v>
      </c>
      <c r="N33" s="106">
        <f>I33+L33</f>
        <v>0.19939814814814813</v>
      </c>
      <c r="O33" s="95">
        <f>40/P33</f>
        <v>8.358486185279776</v>
      </c>
      <c r="P33" s="98">
        <f>N33/"01:00:00"</f>
        <v>4.785555555555556</v>
      </c>
      <c r="Q33" s="233" t="s">
        <v>242</v>
      </c>
    </row>
    <row r="34" spans="1:17" s="14" customFormat="1" ht="17.25">
      <c r="A34" s="110"/>
      <c r="B34" s="113"/>
      <c r="C34" s="121" t="s">
        <v>151</v>
      </c>
      <c r="D34" s="122"/>
      <c r="E34" s="121" t="s">
        <v>64</v>
      </c>
      <c r="F34" s="122"/>
      <c r="G34" s="118"/>
      <c r="H34" s="60">
        <v>0.3321875</v>
      </c>
      <c r="I34" s="7">
        <f>20/J33</f>
        <v>7.799805004874876</v>
      </c>
      <c r="J34" s="99"/>
      <c r="K34" s="61">
        <v>0.4563425925925926</v>
      </c>
      <c r="L34" s="7">
        <f>20/M33</f>
        <v>9.00337626609979</v>
      </c>
      <c r="M34" s="99"/>
      <c r="N34" s="107"/>
      <c r="O34" s="96"/>
      <c r="P34" s="99"/>
      <c r="Q34" s="102"/>
    </row>
    <row r="35" spans="1:17" s="14" customFormat="1" ht="13.5" customHeight="1">
      <c r="A35" s="110"/>
      <c r="B35" s="113"/>
      <c r="C35" s="121"/>
      <c r="D35" s="122"/>
      <c r="E35" s="92" t="s">
        <v>65</v>
      </c>
      <c r="F35" s="93"/>
      <c r="G35" s="82" t="s">
        <v>76</v>
      </c>
      <c r="H35" s="62">
        <v>0.33600694444444446</v>
      </c>
      <c r="I35" s="104" t="s">
        <v>216</v>
      </c>
      <c r="J35" s="99"/>
      <c r="K35" s="63">
        <v>0.4663541666666667</v>
      </c>
      <c r="L35" s="104" t="s">
        <v>233</v>
      </c>
      <c r="M35" s="99"/>
      <c r="N35" s="107"/>
      <c r="O35" s="96"/>
      <c r="P35" s="99"/>
      <c r="Q35" s="102"/>
    </row>
    <row r="36" spans="1:17" s="14" customFormat="1" ht="14.25" customHeight="1" thickBot="1">
      <c r="A36" s="111"/>
      <c r="B36" s="114"/>
      <c r="C36" s="158" t="s">
        <v>152</v>
      </c>
      <c r="D36" s="126"/>
      <c r="E36" s="36" t="s">
        <v>66</v>
      </c>
      <c r="F36" s="37">
        <v>2001</v>
      </c>
      <c r="G36" s="79"/>
      <c r="H36" s="2">
        <f>H35-H34</f>
        <v>0.003819444444444431</v>
      </c>
      <c r="I36" s="105"/>
      <c r="J36" s="100"/>
      <c r="K36" s="2">
        <f>K35-K34</f>
        <v>0.010011574074074103</v>
      </c>
      <c r="L36" s="105"/>
      <c r="M36" s="100"/>
      <c r="N36" s="108"/>
      <c r="O36" s="97"/>
      <c r="P36" s="100"/>
      <c r="Q36" s="103"/>
    </row>
    <row r="37" spans="1:17" s="14" customFormat="1" ht="13.5" customHeight="1">
      <c r="A37" s="109">
        <v>1</v>
      </c>
      <c r="B37" s="112">
        <v>107</v>
      </c>
      <c r="C37" s="74">
        <v>29630</v>
      </c>
      <c r="D37" s="75"/>
      <c r="E37" s="45"/>
      <c r="F37" s="43" t="s">
        <v>55</v>
      </c>
      <c r="G37" s="234" t="s">
        <v>169</v>
      </c>
      <c r="H37" s="3">
        <v>0.22916666666666666</v>
      </c>
      <c r="I37" s="4">
        <f>H39-H37</f>
        <v>0.11334490740740741</v>
      </c>
      <c r="J37" s="98">
        <f>I37/"01:00:00"</f>
        <v>2.720277777777778</v>
      </c>
      <c r="K37" s="5">
        <f>H39+TIME(0,40,0)</f>
        <v>0.37028935185185186</v>
      </c>
      <c r="L37" s="4">
        <f>K38-K37</f>
        <v>-0.37028935185185186</v>
      </c>
      <c r="M37" s="98">
        <f>L37/"01:00:00"</f>
        <v>-8.886944444444445</v>
      </c>
      <c r="N37" s="106">
        <f>I37+L37</f>
        <v>-0.2569444444444444</v>
      </c>
      <c r="O37" s="95">
        <f>40/P37</f>
        <v>-6.486486486486487</v>
      </c>
      <c r="P37" s="98">
        <f>N37/"01:00:00"</f>
        <v>-6.166666666666666</v>
      </c>
      <c r="Q37" s="233" t="s">
        <v>241</v>
      </c>
    </row>
    <row r="38" spans="1:17" s="14" customFormat="1" ht="17.25">
      <c r="A38" s="110"/>
      <c r="B38" s="113"/>
      <c r="C38" s="78" t="s">
        <v>175</v>
      </c>
      <c r="D38" s="73"/>
      <c r="E38" s="78" t="s">
        <v>176</v>
      </c>
      <c r="F38" s="73"/>
      <c r="G38" s="235"/>
      <c r="H38" s="60">
        <v>0.3376273148148148</v>
      </c>
      <c r="I38" s="7">
        <f>20/J37</f>
        <v>7.352190340038803</v>
      </c>
      <c r="J38" s="99"/>
      <c r="K38" s="61"/>
      <c r="L38" s="7">
        <f>20/M37</f>
        <v>-2.2504922951895723</v>
      </c>
      <c r="M38" s="99"/>
      <c r="N38" s="107"/>
      <c r="O38" s="96"/>
      <c r="P38" s="99"/>
      <c r="Q38" s="102"/>
    </row>
    <row r="39" spans="1:17" s="14" customFormat="1" ht="13.5" customHeight="1">
      <c r="A39" s="110"/>
      <c r="B39" s="113"/>
      <c r="C39" s="78"/>
      <c r="D39" s="73"/>
      <c r="E39" s="164" t="s">
        <v>191</v>
      </c>
      <c r="F39" s="165"/>
      <c r="G39" s="166" t="s">
        <v>192</v>
      </c>
      <c r="H39" s="62">
        <v>0.34251157407407407</v>
      </c>
      <c r="I39" s="104" t="s">
        <v>216</v>
      </c>
      <c r="J39" s="99"/>
      <c r="K39" s="63"/>
      <c r="L39" s="104"/>
      <c r="M39" s="99"/>
      <c r="N39" s="107"/>
      <c r="O39" s="96"/>
      <c r="P39" s="99"/>
      <c r="Q39" s="102"/>
    </row>
    <row r="40" spans="1:17" s="14" customFormat="1" ht="14.25" customHeight="1" thickBot="1">
      <c r="A40" s="111"/>
      <c r="B40" s="114"/>
      <c r="C40" s="125" t="s">
        <v>193</v>
      </c>
      <c r="D40" s="126"/>
      <c r="E40" s="36" t="s">
        <v>194</v>
      </c>
      <c r="F40" s="37">
        <v>2009</v>
      </c>
      <c r="G40" s="167"/>
      <c r="H40" s="2">
        <f>H39-H38</f>
        <v>0.004884259259259283</v>
      </c>
      <c r="I40" s="105"/>
      <c r="J40" s="100"/>
      <c r="K40" s="2">
        <f>K39-K38</f>
        <v>0</v>
      </c>
      <c r="L40" s="105"/>
      <c r="M40" s="100"/>
      <c r="N40" s="108"/>
      <c r="O40" s="97"/>
      <c r="P40" s="100"/>
      <c r="Q40" s="103"/>
    </row>
    <row r="41" spans="1:16" ht="13.5" customHeight="1">
      <c r="A41" s="168" t="s">
        <v>188</v>
      </c>
      <c r="B41" s="169"/>
      <c r="C41" s="169"/>
      <c r="D41" s="169"/>
      <c r="E41" s="169"/>
      <c r="F41" s="169"/>
      <c r="G41" s="170"/>
      <c r="H41" s="3">
        <v>0.22916666666666666</v>
      </c>
      <c r="I41" s="4">
        <f>H43-H41</f>
        <v>0.10416666666666666</v>
      </c>
      <c r="J41" s="98">
        <f>I41/"01:00:00"</f>
        <v>2.5</v>
      </c>
      <c r="K41" s="5">
        <f>H43+TIME(0,40,0)</f>
        <v>0.3611111111111111</v>
      </c>
      <c r="L41" s="4">
        <f>K42-K41</f>
        <v>0.10416666666666663</v>
      </c>
      <c r="M41" s="98">
        <f>L41/"01:00:00"</f>
        <v>2.499999999999999</v>
      </c>
      <c r="N41" s="106">
        <f>I41+L41</f>
        <v>0.2083333333333333</v>
      </c>
      <c r="O41" s="95">
        <f>40/P41</f>
        <v>8.000000000000002</v>
      </c>
      <c r="P41" s="98">
        <f>N41/"01:00:00"</f>
        <v>4.999999999999999</v>
      </c>
    </row>
    <row r="42" spans="1:16" ht="13.5">
      <c r="A42" s="171"/>
      <c r="B42" s="172"/>
      <c r="C42" s="172"/>
      <c r="D42" s="172"/>
      <c r="E42" s="172"/>
      <c r="F42" s="172"/>
      <c r="G42" s="173"/>
      <c r="H42" s="6">
        <v>0.3194444444444445</v>
      </c>
      <c r="I42" s="7">
        <f>20/J41</f>
        <v>8</v>
      </c>
      <c r="J42" s="99"/>
      <c r="K42" s="49">
        <v>0.46527777777777773</v>
      </c>
      <c r="L42" s="7">
        <f>20/M41</f>
        <v>8.000000000000004</v>
      </c>
      <c r="M42" s="99"/>
      <c r="N42" s="107"/>
      <c r="O42" s="96"/>
      <c r="P42" s="99"/>
    </row>
    <row r="43" spans="1:16" ht="13.5" customHeight="1">
      <c r="A43" s="171"/>
      <c r="B43" s="172"/>
      <c r="C43" s="172"/>
      <c r="D43" s="172"/>
      <c r="E43" s="172"/>
      <c r="F43" s="172"/>
      <c r="G43" s="173"/>
      <c r="H43" s="9">
        <v>0.3333333333333333</v>
      </c>
      <c r="I43" s="187"/>
      <c r="J43" s="99"/>
      <c r="K43" s="10">
        <v>0.4861111111111111</v>
      </c>
      <c r="L43" s="189" t="s">
        <v>39</v>
      </c>
      <c r="M43" s="99"/>
      <c r="N43" s="107"/>
      <c r="O43" s="96"/>
      <c r="P43" s="99"/>
    </row>
    <row r="44" spans="1:16" ht="14.25" thickBot="1">
      <c r="A44" s="174"/>
      <c r="B44" s="175"/>
      <c r="C44" s="175"/>
      <c r="D44" s="175"/>
      <c r="E44" s="175"/>
      <c r="F44" s="175"/>
      <c r="G44" s="176"/>
      <c r="H44" s="2">
        <f>H43-H42</f>
        <v>0.01388888888888884</v>
      </c>
      <c r="I44" s="212"/>
      <c r="J44" s="100"/>
      <c r="K44" s="2">
        <f>K43-K42</f>
        <v>0.02083333333333337</v>
      </c>
      <c r="L44" s="214"/>
      <c r="M44" s="100"/>
      <c r="N44" s="108"/>
      <c r="O44" s="97"/>
      <c r="P44" s="100"/>
    </row>
    <row r="45" spans="1:16" ht="13.5">
      <c r="A45" s="168" t="s">
        <v>34</v>
      </c>
      <c r="B45" s="169"/>
      <c r="C45" s="169"/>
      <c r="D45" s="169"/>
      <c r="E45" s="169"/>
      <c r="F45" s="169"/>
      <c r="G45" s="170"/>
      <c r="H45" s="3">
        <v>0.22916666666666666</v>
      </c>
      <c r="I45" s="4">
        <f>H47-H45</f>
        <v>0.06250000000000003</v>
      </c>
      <c r="J45" s="98">
        <f>I45/"01:00:00"</f>
        <v>1.5000000000000007</v>
      </c>
      <c r="K45" s="5">
        <f>H47+TIME(0,40,0)</f>
        <v>0.3194444444444445</v>
      </c>
      <c r="L45" s="4">
        <f>K46-K45</f>
        <v>0.062499999999999944</v>
      </c>
      <c r="M45" s="98">
        <f>L45/"01:00:00"</f>
        <v>1.4999999999999987</v>
      </c>
      <c r="N45" s="106">
        <f>I45+L45</f>
        <v>0.12499999999999997</v>
      </c>
      <c r="O45" s="95">
        <f>40/P45</f>
        <v>13.333333333333336</v>
      </c>
      <c r="P45" s="98">
        <f>N45/"01:00:00"</f>
        <v>2.9999999999999996</v>
      </c>
    </row>
    <row r="46" spans="1:16" ht="13.5">
      <c r="A46" s="171"/>
      <c r="B46" s="213"/>
      <c r="C46" s="213"/>
      <c r="D46" s="213"/>
      <c r="E46" s="213"/>
      <c r="F46" s="213"/>
      <c r="G46" s="173"/>
      <c r="H46" s="6">
        <v>0.2777777777777778</v>
      </c>
      <c r="I46" s="7">
        <f>20/J45</f>
        <v>13.333333333333327</v>
      </c>
      <c r="J46" s="99"/>
      <c r="K46" s="49">
        <v>0.3819444444444444</v>
      </c>
      <c r="L46" s="7">
        <f>20/M45</f>
        <v>13.333333333333345</v>
      </c>
      <c r="M46" s="99"/>
      <c r="N46" s="107"/>
      <c r="O46" s="96"/>
      <c r="P46" s="99"/>
    </row>
    <row r="47" spans="1:16" ht="13.5">
      <c r="A47" s="171"/>
      <c r="B47" s="213"/>
      <c r="C47" s="213"/>
      <c r="D47" s="213"/>
      <c r="E47" s="213"/>
      <c r="F47" s="213"/>
      <c r="G47" s="173"/>
      <c r="H47" s="9">
        <v>0.2916666666666667</v>
      </c>
      <c r="I47" s="187"/>
      <c r="J47" s="99"/>
      <c r="K47" s="10">
        <v>0.40277777777777773</v>
      </c>
      <c r="L47" s="187"/>
      <c r="M47" s="99"/>
      <c r="N47" s="107"/>
      <c r="O47" s="96"/>
      <c r="P47" s="99"/>
    </row>
    <row r="48" spans="1:16" ht="14.25" thickBot="1">
      <c r="A48" s="174"/>
      <c r="B48" s="175"/>
      <c r="C48" s="175"/>
      <c r="D48" s="175"/>
      <c r="E48" s="175"/>
      <c r="F48" s="175"/>
      <c r="G48" s="176"/>
      <c r="H48" s="2">
        <f>H47-H46</f>
        <v>0.013888888888888895</v>
      </c>
      <c r="I48" s="212"/>
      <c r="J48" s="100"/>
      <c r="K48" s="2">
        <f>K47-K46</f>
        <v>0.020833333333333315</v>
      </c>
      <c r="L48" s="212"/>
      <c r="M48" s="100"/>
      <c r="N48" s="108"/>
      <c r="O48" s="97"/>
      <c r="P48" s="100"/>
    </row>
    <row r="49" spans="7:9" ht="13.5">
      <c r="G49" t="s">
        <v>40</v>
      </c>
      <c r="I49" s="46">
        <v>0.027777777777777776</v>
      </c>
    </row>
  </sheetData>
  <mergeCells count="159">
    <mergeCell ref="A4:M4"/>
    <mergeCell ref="A8:A12"/>
    <mergeCell ref="B8:B12"/>
    <mergeCell ref="C8:D8"/>
    <mergeCell ref="A1:E2"/>
    <mergeCell ref="F1:M1"/>
    <mergeCell ref="F2:M2"/>
    <mergeCell ref="A3:F3"/>
    <mergeCell ref="H8:I8"/>
    <mergeCell ref="K8:L8"/>
    <mergeCell ref="O8:O10"/>
    <mergeCell ref="N8:N10"/>
    <mergeCell ref="Q8:Q12"/>
    <mergeCell ref="C9:D11"/>
    <mergeCell ref="E9:F10"/>
    <mergeCell ref="E11:F11"/>
    <mergeCell ref="I11:I12"/>
    <mergeCell ref="L11:L12"/>
    <mergeCell ref="N11:N12"/>
    <mergeCell ref="O11:O12"/>
    <mergeCell ref="C12:D12"/>
    <mergeCell ref="G8:G11"/>
    <mergeCell ref="M33:M36"/>
    <mergeCell ref="N33:N36"/>
    <mergeCell ref="O33:O36"/>
    <mergeCell ref="A33:A36"/>
    <mergeCell ref="B33:B36"/>
    <mergeCell ref="C33:D33"/>
    <mergeCell ref="G33:G34"/>
    <mergeCell ref="P33:P36"/>
    <mergeCell ref="Q33:Q36"/>
    <mergeCell ref="C34:D35"/>
    <mergeCell ref="E34:F34"/>
    <mergeCell ref="E35:F35"/>
    <mergeCell ref="G35:G36"/>
    <mergeCell ref="I35:I36"/>
    <mergeCell ref="L35:L36"/>
    <mergeCell ref="C36:D36"/>
    <mergeCell ref="J33:J36"/>
    <mergeCell ref="M29:M32"/>
    <mergeCell ref="N29:N32"/>
    <mergeCell ref="O29:O32"/>
    <mergeCell ref="A29:A32"/>
    <mergeCell ref="B29:B32"/>
    <mergeCell ref="C29:D29"/>
    <mergeCell ref="G29:G30"/>
    <mergeCell ref="P29:P32"/>
    <mergeCell ref="Q29:Q32"/>
    <mergeCell ref="C30:D31"/>
    <mergeCell ref="E30:F30"/>
    <mergeCell ref="E31:F31"/>
    <mergeCell ref="G31:G32"/>
    <mergeCell ref="I31:I32"/>
    <mergeCell ref="L31:L32"/>
    <mergeCell ref="C32:D32"/>
    <mergeCell ref="J29:J32"/>
    <mergeCell ref="M13:M16"/>
    <mergeCell ref="N13:N16"/>
    <mergeCell ref="O13:O16"/>
    <mergeCell ref="A13:A16"/>
    <mergeCell ref="B13:B16"/>
    <mergeCell ref="C13:D13"/>
    <mergeCell ref="G13:G14"/>
    <mergeCell ref="P13:P16"/>
    <mergeCell ref="Q13:Q16"/>
    <mergeCell ref="C14:D15"/>
    <mergeCell ref="E14:F14"/>
    <mergeCell ref="E15:F15"/>
    <mergeCell ref="G15:G16"/>
    <mergeCell ref="I15:I16"/>
    <mergeCell ref="L15:L16"/>
    <mergeCell ref="C16:D16"/>
    <mergeCell ref="J13:J16"/>
    <mergeCell ref="M25:M28"/>
    <mergeCell ref="N25:N28"/>
    <mergeCell ref="O25:O28"/>
    <mergeCell ref="A25:A28"/>
    <mergeCell ref="B25:B28"/>
    <mergeCell ref="C25:D25"/>
    <mergeCell ref="G25:G26"/>
    <mergeCell ref="P25:P28"/>
    <mergeCell ref="Q25:Q28"/>
    <mergeCell ref="C26:D27"/>
    <mergeCell ref="E26:F26"/>
    <mergeCell ref="E27:F27"/>
    <mergeCell ref="G27:G28"/>
    <mergeCell ref="I27:I28"/>
    <mergeCell ref="L27:L28"/>
    <mergeCell ref="C28:D28"/>
    <mergeCell ref="J25:J28"/>
    <mergeCell ref="M17:M20"/>
    <mergeCell ref="N17:N20"/>
    <mergeCell ref="O17:O20"/>
    <mergeCell ref="A17:A20"/>
    <mergeCell ref="B17:B20"/>
    <mergeCell ref="C17:D17"/>
    <mergeCell ref="G17:G18"/>
    <mergeCell ref="I19:I20"/>
    <mergeCell ref="L19:L20"/>
    <mergeCell ref="C20:D20"/>
    <mergeCell ref="J17:J20"/>
    <mergeCell ref="C18:D19"/>
    <mergeCell ref="E18:F18"/>
    <mergeCell ref="E19:F19"/>
    <mergeCell ref="G19:G20"/>
    <mergeCell ref="M21:M24"/>
    <mergeCell ref="N21:N24"/>
    <mergeCell ref="O21:O24"/>
    <mergeCell ref="A21:A24"/>
    <mergeCell ref="B21:B24"/>
    <mergeCell ref="C21:D21"/>
    <mergeCell ref="G21:G22"/>
    <mergeCell ref="I23:I24"/>
    <mergeCell ref="L23:L24"/>
    <mergeCell ref="C24:D24"/>
    <mergeCell ref="J21:J24"/>
    <mergeCell ref="C22:D23"/>
    <mergeCell ref="E22:F22"/>
    <mergeCell ref="E23:F23"/>
    <mergeCell ref="G23:G24"/>
    <mergeCell ref="M37:M40"/>
    <mergeCell ref="N37:N40"/>
    <mergeCell ref="O37:O40"/>
    <mergeCell ref="A37:A40"/>
    <mergeCell ref="B37:B40"/>
    <mergeCell ref="C37:D37"/>
    <mergeCell ref="G37:G38"/>
    <mergeCell ref="I39:I40"/>
    <mergeCell ref="L39:L40"/>
    <mergeCell ref="C40:D40"/>
    <mergeCell ref="J37:J40"/>
    <mergeCell ref="C38:D39"/>
    <mergeCell ref="E38:F38"/>
    <mergeCell ref="E39:F39"/>
    <mergeCell ref="G39:G40"/>
    <mergeCell ref="I43:I44"/>
    <mergeCell ref="L43:L44"/>
    <mergeCell ref="A41:G44"/>
    <mergeCell ref="J41:J44"/>
    <mergeCell ref="M45:M48"/>
    <mergeCell ref="N45:N48"/>
    <mergeCell ref="O41:O44"/>
    <mergeCell ref="P41:P44"/>
    <mergeCell ref="M41:M44"/>
    <mergeCell ref="N41:N44"/>
    <mergeCell ref="I47:I48"/>
    <mergeCell ref="L47:L48"/>
    <mergeCell ref="A45:G48"/>
    <mergeCell ref="J45:J48"/>
    <mergeCell ref="N4:Q4"/>
    <mergeCell ref="N6:Q6"/>
    <mergeCell ref="O45:O48"/>
    <mergeCell ref="P45:P48"/>
    <mergeCell ref="P37:P40"/>
    <mergeCell ref="Q37:Q40"/>
    <mergeCell ref="P21:P24"/>
    <mergeCell ref="Q21:Q24"/>
    <mergeCell ref="P17:P20"/>
    <mergeCell ref="Q17:Q20"/>
  </mergeCells>
  <printOptions/>
  <pageMargins left="0.984251968503937" right="0.7874015748031497" top="0.5905511811023623" bottom="0.7874015748031497" header="0.5118110236220472" footer="0.5118110236220472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2">
      <selection activeCell="Q13" sqref="Q13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0.12890625" style="13" customWidth="1"/>
    <col min="9" max="9" width="9.00390625" style="16" customWidth="1"/>
    <col min="10" max="10" width="9.00390625" style="13" customWidth="1"/>
    <col min="11" max="12" width="8.625" style="13" hidden="1" customWidth="1"/>
    <col min="13" max="13" width="9.00390625" style="16" customWidth="1"/>
    <col min="14" max="14" width="12.625" style="13" customWidth="1"/>
    <col min="15" max="15" width="0.12890625" style="13" customWidth="1"/>
    <col min="16" max="16" width="12.625" style="13" customWidth="1"/>
    <col min="17" max="16384" width="9.00390625" style="13" customWidth="1"/>
  </cols>
  <sheetData>
    <row r="1" spans="1:13" ht="13.5">
      <c r="A1" s="127" t="s">
        <v>18</v>
      </c>
      <c r="B1" s="127"/>
      <c r="C1" s="127"/>
      <c r="D1" s="127"/>
      <c r="E1" s="127"/>
      <c r="I1" s="13"/>
      <c r="M1" s="13"/>
    </row>
    <row r="2" spans="1:22" ht="14.25">
      <c r="A2" s="127"/>
      <c r="B2" s="127"/>
      <c r="C2" s="127"/>
      <c r="D2" s="127"/>
      <c r="E2" s="127"/>
      <c r="F2" s="227" t="s">
        <v>48</v>
      </c>
      <c r="G2" s="227"/>
      <c r="H2" s="227"/>
      <c r="I2" s="227"/>
      <c r="J2" s="227"/>
      <c r="K2" s="35"/>
      <c r="L2" s="35"/>
      <c r="M2" s="86" t="s">
        <v>237</v>
      </c>
      <c r="N2" s="56"/>
      <c r="O2" s="35"/>
      <c r="P2" s="50"/>
      <c r="Q2" s="35"/>
      <c r="R2" s="35"/>
      <c r="S2" s="35"/>
      <c r="T2" s="35"/>
      <c r="U2" s="35"/>
      <c r="V2" s="14"/>
    </row>
    <row r="3" spans="1:16" ht="17.25">
      <c r="A3" s="228" t="s">
        <v>215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</row>
    <row r="4" spans="1:16" ht="14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257" t="s">
        <v>235</v>
      </c>
      <c r="O4" s="257"/>
      <c r="P4" s="257"/>
    </row>
    <row r="5" spans="1:16" ht="14.25">
      <c r="A5" s="83"/>
      <c r="B5" s="83"/>
      <c r="C5" s="83"/>
      <c r="D5" s="83"/>
      <c r="E5" s="83"/>
      <c r="F5" s="83"/>
      <c r="G5" s="83"/>
      <c r="H5" s="39"/>
      <c r="I5" s="39"/>
      <c r="J5" s="39"/>
      <c r="K5" s="39"/>
      <c r="L5" s="39"/>
      <c r="M5" s="39"/>
      <c r="N5" s="72"/>
      <c r="O5" s="72"/>
      <c r="P5" s="87"/>
    </row>
    <row r="6" spans="1:16" ht="14.25">
      <c r="A6" s="83"/>
      <c r="B6" s="83"/>
      <c r="C6" s="83"/>
      <c r="D6" s="83"/>
      <c r="E6" s="83"/>
      <c r="F6" s="83"/>
      <c r="G6" s="83"/>
      <c r="H6" s="39"/>
      <c r="I6" s="39"/>
      <c r="J6" s="39"/>
      <c r="K6" s="39"/>
      <c r="L6" s="39"/>
      <c r="M6" s="39"/>
      <c r="N6" s="244" t="s">
        <v>236</v>
      </c>
      <c r="O6" s="244"/>
      <c r="P6" s="131"/>
    </row>
    <row r="7" spans="1:16" ht="15" thickBot="1">
      <c r="A7" s="83"/>
      <c r="B7" s="83"/>
      <c r="C7" s="83"/>
      <c r="D7" s="83"/>
      <c r="E7" s="83"/>
      <c r="F7" s="83"/>
      <c r="G7" s="83"/>
      <c r="H7" s="39"/>
      <c r="I7" s="39"/>
      <c r="J7" s="39"/>
      <c r="K7" s="39"/>
      <c r="L7" s="39"/>
      <c r="M7" s="39"/>
      <c r="N7" s="242"/>
      <c r="O7" s="242"/>
      <c r="P7" s="243"/>
    </row>
    <row r="8" spans="1:16" ht="13.5" customHeight="1">
      <c r="A8" s="109" t="s">
        <v>43</v>
      </c>
      <c r="B8" s="221" t="s">
        <v>7</v>
      </c>
      <c r="C8" s="250" t="s">
        <v>1</v>
      </c>
      <c r="D8" s="251"/>
      <c r="E8" s="40" t="s">
        <v>41</v>
      </c>
      <c r="F8" s="41" t="s">
        <v>42</v>
      </c>
      <c r="G8" s="139" t="s">
        <v>3</v>
      </c>
      <c r="H8" s="18"/>
      <c r="I8" s="141" t="s">
        <v>14</v>
      </c>
      <c r="J8" s="142"/>
      <c r="K8" s="19"/>
      <c r="L8" s="20"/>
      <c r="M8" s="252" t="s">
        <v>4</v>
      </c>
      <c r="N8" s="145" t="s">
        <v>5</v>
      </c>
      <c r="O8" s="21"/>
      <c r="P8" s="145" t="s">
        <v>6</v>
      </c>
    </row>
    <row r="9" spans="1:16" s="14" customFormat="1" ht="14.25" customHeight="1">
      <c r="A9" s="110"/>
      <c r="B9" s="222"/>
      <c r="C9" s="164"/>
      <c r="D9" s="165"/>
      <c r="E9" s="149" t="s">
        <v>2</v>
      </c>
      <c r="F9" s="150"/>
      <c r="G9" s="140"/>
      <c r="H9" s="24"/>
      <c r="I9" s="22" t="s">
        <v>15</v>
      </c>
      <c r="J9" s="23" t="s">
        <v>10</v>
      </c>
      <c r="K9" s="24"/>
      <c r="L9" s="25"/>
      <c r="M9" s="253"/>
      <c r="N9" s="146"/>
      <c r="O9" s="26"/>
      <c r="P9" s="146"/>
    </row>
    <row r="10" spans="1:16" s="14" customFormat="1" ht="13.5">
      <c r="A10" s="110"/>
      <c r="B10" s="222"/>
      <c r="C10" s="164"/>
      <c r="D10" s="165"/>
      <c r="E10" s="149"/>
      <c r="F10" s="150"/>
      <c r="G10" s="140"/>
      <c r="H10" s="24"/>
      <c r="I10" s="22" t="s">
        <v>13</v>
      </c>
      <c r="J10" s="23" t="s">
        <v>11</v>
      </c>
      <c r="K10" s="24"/>
      <c r="L10" s="25"/>
      <c r="M10" s="253"/>
      <c r="N10" s="146"/>
      <c r="O10" s="26"/>
      <c r="P10" s="146"/>
    </row>
    <row r="11" spans="1:16" s="14" customFormat="1" ht="13.5">
      <c r="A11" s="110"/>
      <c r="B11" s="222"/>
      <c r="C11" s="164"/>
      <c r="D11" s="165"/>
      <c r="E11" s="149" t="s">
        <v>30</v>
      </c>
      <c r="F11" s="150"/>
      <c r="G11" s="140"/>
      <c r="H11" s="28"/>
      <c r="I11" s="27" t="s">
        <v>8</v>
      </c>
      <c r="J11" s="151" t="s">
        <v>12</v>
      </c>
      <c r="K11" s="28"/>
      <c r="L11" s="33"/>
      <c r="M11" s="254"/>
      <c r="N11" s="147"/>
      <c r="O11" s="29"/>
      <c r="P11" s="147"/>
    </row>
    <row r="12" spans="1:16" s="14" customFormat="1" ht="14.25" thickBot="1">
      <c r="A12" s="111"/>
      <c r="B12" s="223"/>
      <c r="C12" s="125" t="s">
        <v>29</v>
      </c>
      <c r="D12" s="126"/>
      <c r="E12" s="36" t="s">
        <v>36</v>
      </c>
      <c r="F12" s="37" t="s">
        <v>37</v>
      </c>
      <c r="G12" s="42" t="s">
        <v>38</v>
      </c>
      <c r="H12" s="30"/>
      <c r="I12" s="1" t="s">
        <v>9</v>
      </c>
      <c r="J12" s="256"/>
      <c r="K12" s="30"/>
      <c r="L12" s="31"/>
      <c r="M12" s="255"/>
      <c r="N12" s="148"/>
      <c r="O12" s="32"/>
      <c r="P12" s="148"/>
    </row>
    <row r="13" spans="1:16" s="14" customFormat="1" ht="13.5" customHeight="1">
      <c r="A13" s="109">
        <v>1</v>
      </c>
      <c r="B13" s="112">
        <v>111</v>
      </c>
      <c r="C13" s="208">
        <v>25493</v>
      </c>
      <c r="D13" s="209"/>
      <c r="E13" s="59"/>
      <c r="F13" s="41" t="s">
        <v>56</v>
      </c>
      <c r="G13" s="117" t="s">
        <v>72</v>
      </c>
      <c r="H13" s="13"/>
      <c r="I13" s="5">
        <v>0.22916666666666666</v>
      </c>
      <c r="J13" s="4">
        <f>I14-I13</f>
        <v>0.10831018518518518</v>
      </c>
      <c r="K13" s="177">
        <f>J13/"01:00:00"</f>
        <v>2.5994444444444444</v>
      </c>
      <c r="L13" s="177" t="e">
        <f>#REF!/"01:00:00"</f>
        <v>#REF!</v>
      </c>
      <c r="M13" s="180">
        <f>J13</f>
        <v>0.10831018518518518</v>
      </c>
      <c r="N13" s="95">
        <f>20/O13</f>
        <v>7.693951699081</v>
      </c>
      <c r="O13" s="177">
        <f>M13/"01:00:00"</f>
        <v>2.5994444444444444</v>
      </c>
      <c r="P13" s="245" t="s">
        <v>70</v>
      </c>
    </row>
    <row r="14" spans="1:16" s="14" customFormat="1" ht="17.25">
      <c r="A14" s="110"/>
      <c r="B14" s="113"/>
      <c r="C14" s="121" t="s">
        <v>187</v>
      </c>
      <c r="D14" s="122"/>
      <c r="E14" s="121" t="s">
        <v>195</v>
      </c>
      <c r="F14" s="122"/>
      <c r="G14" s="118"/>
      <c r="H14" s="13"/>
      <c r="I14" s="8">
        <v>0.33747685185185183</v>
      </c>
      <c r="J14" s="7">
        <f>20/K13</f>
        <v>7.693951699081</v>
      </c>
      <c r="K14" s="178"/>
      <c r="L14" s="178"/>
      <c r="M14" s="181"/>
      <c r="N14" s="96"/>
      <c r="O14" s="178"/>
      <c r="P14" s="246"/>
    </row>
    <row r="15" spans="1:16" s="14" customFormat="1" ht="13.5" customHeight="1">
      <c r="A15" s="110"/>
      <c r="B15" s="113"/>
      <c r="C15" s="121"/>
      <c r="D15" s="122"/>
      <c r="E15" s="92" t="s">
        <v>196</v>
      </c>
      <c r="F15" s="93"/>
      <c r="G15" s="82" t="s">
        <v>76</v>
      </c>
      <c r="H15" s="13"/>
      <c r="I15" s="10">
        <v>0.35344907407407405</v>
      </c>
      <c r="J15" s="187" t="s">
        <v>217</v>
      </c>
      <c r="K15" s="178"/>
      <c r="L15" s="178"/>
      <c r="M15" s="181"/>
      <c r="N15" s="96"/>
      <c r="O15" s="178"/>
      <c r="P15" s="246"/>
    </row>
    <row r="16" spans="1:16" s="14" customFormat="1" ht="14.25" customHeight="1" thickBot="1">
      <c r="A16" s="111"/>
      <c r="B16" s="114"/>
      <c r="C16" s="158" t="s">
        <v>197</v>
      </c>
      <c r="D16" s="159"/>
      <c r="E16" s="36" t="s">
        <v>158</v>
      </c>
      <c r="F16" s="37">
        <v>2014</v>
      </c>
      <c r="G16" s="79"/>
      <c r="H16" s="13"/>
      <c r="I16" s="2">
        <f>I15-I14</f>
        <v>0.01597222222222222</v>
      </c>
      <c r="J16" s="188"/>
      <c r="K16" s="179"/>
      <c r="L16" s="179"/>
      <c r="M16" s="182"/>
      <c r="N16" s="183"/>
      <c r="O16" s="179"/>
      <c r="P16" s="247"/>
    </row>
    <row r="17" spans="1:16" s="14" customFormat="1" ht="17.25">
      <c r="A17" s="109">
        <v>1</v>
      </c>
      <c r="B17" s="112">
        <v>113</v>
      </c>
      <c r="C17" s="248"/>
      <c r="D17" s="249"/>
      <c r="E17" s="40"/>
      <c r="F17" s="43" t="s">
        <v>202</v>
      </c>
      <c r="G17" s="117" t="s">
        <v>72</v>
      </c>
      <c r="H17" s="13"/>
      <c r="I17" s="5">
        <v>0.22916666666666666</v>
      </c>
      <c r="J17" s="4">
        <f>I18-I17</f>
        <v>0.10834490740740746</v>
      </c>
      <c r="K17" s="177">
        <f>J17/"01:00:00"</f>
        <v>2.6002777777777792</v>
      </c>
      <c r="L17" s="177" t="e">
        <f>#REF!/"01:00:00"</f>
        <v>#REF!</v>
      </c>
      <c r="M17" s="180">
        <f>J17</f>
        <v>0.10834490740740746</v>
      </c>
      <c r="N17" s="95">
        <f>20/O17</f>
        <v>7.691485952355513</v>
      </c>
      <c r="O17" s="177">
        <f>M17/"01:00:00"</f>
        <v>2.6002777777777792</v>
      </c>
      <c r="P17" s="245" t="s">
        <v>70</v>
      </c>
    </row>
    <row r="18" spans="1:16" s="14" customFormat="1" ht="17.25">
      <c r="A18" s="110"/>
      <c r="B18" s="113"/>
      <c r="C18" s="78" t="s">
        <v>203</v>
      </c>
      <c r="D18" s="73"/>
      <c r="E18" s="78" t="s">
        <v>204</v>
      </c>
      <c r="F18" s="73"/>
      <c r="G18" s="118"/>
      <c r="H18" s="13"/>
      <c r="I18" s="8">
        <v>0.3375115740740741</v>
      </c>
      <c r="J18" s="7">
        <f>20/K17</f>
        <v>7.691485952355513</v>
      </c>
      <c r="K18" s="178"/>
      <c r="L18" s="178"/>
      <c r="M18" s="181"/>
      <c r="N18" s="96"/>
      <c r="O18" s="178"/>
      <c r="P18" s="246"/>
    </row>
    <row r="19" spans="1:16" s="14" customFormat="1" ht="13.5">
      <c r="A19" s="110"/>
      <c r="B19" s="113"/>
      <c r="C19" s="78"/>
      <c r="D19" s="73"/>
      <c r="E19" s="164" t="s">
        <v>205</v>
      </c>
      <c r="F19" s="165"/>
      <c r="G19" s="82" t="s">
        <v>76</v>
      </c>
      <c r="H19" s="13"/>
      <c r="I19" s="10">
        <v>0.3512615740740741</v>
      </c>
      <c r="J19" s="187" t="s">
        <v>219</v>
      </c>
      <c r="K19" s="178"/>
      <c r="L19" s="178"/>
      <c r="M19" s="181"/>
      <c r="N19" s="96"/>
      <c r="O19" s="178"/>
      <c r="P19" s="246"/>
    </row>
    <row r="20" spans="1:16" s="14" customFormat="1" ht="18" thickBot="1">
      <c r="A20" s="111"/>
      <c r="B20" s="114"/>
      <c r="C20" s="162" t="s">
        <v>206</v>
      </c>
      <c r="D20" s="163"/>
      <c r="E20" s="36" t="s">
        <v>207</v>
      </c>
      <c r="F20" s="37">
        <v>2008</v>
      </c>
      <c r="G20" s="79"/>
      <c r="H20" s="13"/>
      <c r="I20" s="2">
        <f>I19-I18</f>
        <v>0.013749999999999984</v>
      </c>
      <c r="J20" s="188"/>
      <c r="K20" s="179"/>
      <c r="L20" s="179"/>
      <c r="M20" s="182"/>
      <c r="N20" s="183"/>
      <c r="O20" s="179"/>
      <c r="P20" s="247"/>
    </row>
    <row r="21" spans="1:16" s="14" customFormat="1" ht="17.25">
      <c r="A21" s="109">
        <v>1</v>
      </c>
      <c r="B21" s="112">
        <v>112</v>
      </c>
      <c r="C21" s="248"/>
      <c r="D21" s="249"/>
      <c r="E21" s="44"/>
      <c r="F21" s="43" t="s">
        <v>198</v>
      </c>
      <c r="G21" s="160" t="s">
        <v>199</v>
      </c>
      <c r="H21" s="13"/>
      <c r="I21" s="5">
        <v>0.22916666666666666</v>
      </c>
      <c r="J21" s="4">
        <f>I22-I21</f>
        <v>0.10840277777777776</v>
      </c>
      <c r="K21" s="177">
        <f>J21/"01:00:00"</f>
        <v>2.6016666666666666</v>
      </c>
      <c r="L21" s="177" t="e">
        <f>#REF!/"01:00:00"</f>
        <v>#REF!</v>
      </c>
      <c r="M21" s="180">
        <f>J21</f>
        <v>0.10840277777777776</v>
      </c>
      <c r="N21" s="95">
        <f>20/O21</f>
        <v>7.687379884689302</v>
      </c>
      <c r="O21" s="177">
        <f>M21/"01:00:00"</f>
        <v>2.6016666666666666</v>
      </c>
      <c r="P21" s="245" t="s">
        <v>70</v>
      </c>
    </row>
    <row r="22" spans="1:16" s="14" customFormat="1" ht="17.25">
      <c r="A22" s="110"/>
      <c r="B22" s="113"/>
      <c r="C22" s="78" t="s">
        <v>68</v>
      </c>
      <c r="D22" s="73"/>
      <c r="E22" s="78" t="s">
        <v>200</v>
      </c>
      <c r="F22" s="73"/>
      <c r="G22" s="161"/>
      <c r="H22" s="13"/>
      <c r="I22" s="8">
        <v>0.3375694444444444</v>
      </c>
      <c r="J22" s="7">
        <f>20/K21</f>
        <v>7.687379884689302</v>
      </c>
      <c r="K22" s="178"/>
      <c r="L22" s="178"/>
      <c r="M22" s="181"/>
      <c r="N22" s="96"/>
      <c r="O22" s="178"/>
      <c r="P22" s="246"/>
    </row>
    <row r="23" spans="1:16" s="14" customFormat="1" ht="17.25">
      <c r="A23" s="110"/>
      <c r="B23" s="113"/>
      <c r="C23" s="78"/>
      <c r="D23" s="73"/>
      <c r="E23" s="78" t="s">
        <v>201</v>
      </c>
      <c r="F23" s="73"/>
      <c r="G23" s="166" t="s">
        <v>61</v>
      </c>
      <c r="H23" s="13"/>
      <c r="I23" s="10">
        <v>0.35228009259259263</v>
      </c>
      <c r="J23" s="187" t="s">
        <v>218</v>
      </c>
      <c r="K23" s="178"/>
      <c r="L23" s="178"/>
      <c r="M23" s="181"/>
      <c r="N23" s="96"/>
      <c r="O23" s="178"/>
      <c r="P23" s="246"/>
    </row>
    <row r="24" spans="1:16" s="14" customFormat="1" ht="18" thickBot="1">
      <c r="A24" s="111"/>
      <c r="B24" s="114"/>
      <c r="C24" s="162" t="s">
        <v>69</v>
      </c>
      <c r="D24" s="163"/>
      <c r="E24" s="36" t="s">
        <v>49</v>
      </c>
      <c r="F24" s="37">
        <v>2007</v>
      </c>
      <c r="G24" s="167"/>
      <c r="H24" s="13"/>
      <c r="I24" s="2">
        <f>I23-I22</f>
        <v>0.014710648148148209</v>
      </c>
      <c r="J24" s="188"/>
      <c r="K24" s="179"/>
      <c r="L24" s="179"/>
      <c r="M24" s="182"/>
      <c r="N24" s="183"/>
      <c r="O24" s="179"/>
      <c r="P24" s="247"/>
    </row>
    <row r="25" spans="1:16" s="14" customFormat="1" ht="17.25" customHeight="1">
      <c r="A25" s="109">
        <v>1</v>
      </c>
      <c r="B25" s="112">
        <v>114</v>
      </c>
      <c r="C25" s="263">
        <v>27764</v>
      </c>
      <c r="D25" s="264"/>
      <c r="E25" s="45">
        <v>57408</v>
      </c>
      <c r="F25" s="43" t="s">
        <v>208</v>
      </c>
      <c r="G25" s="234" t="s">
        <v>169</v>
      </c>
      <c r="H25" s="13"/>
      <c r="I25" s="5">
        <v>0.22916666666666666</v>
      </c>
      <c r="J25" s="4">
        <f>I26-I25</f>
        <v>0.10849537037037041</v>
      </c>
      <c r="K25" s="258">
        <f>J25/"01:00:00"</f>
        <v>2.60388888888889</v>
      </c>
      <c r="L25" s="177" t="e">
        <f>#REF!/"01:00:00"</f>
        <v>#REF!</v>
      </c>
      <c r="M25" s="180">
        <f>J25</f>
        <v>0.10849537037037041</v>
      </c>
      <c r="N25" s="95">
        <f>20/O25</f>
        <v>7.680819287390651</v>
      </c>
      <c r="O25" s="177">
        <f>M25/"01:00:00"</f>
        <v>2.60388888888889</v>
      </c>
      <c r="P25" s="245" t="s">
        <v>70</v>
      </c>
    </row>
    <row r="26" spans="1:16" s="14" customFormat="1" ht="12.75" customHeight="1">
      <c r="A26" s="110"/>
      <c r="B26" s="113"/>
      <c r="C26" s="215" t="s">
        <v>209</v>
      </c>
      <c r="D26" s="216"/>
      <c r="E26" s="78" t="s">
        <v>210</v>
      </c>
      <c r="F26" s="73"/>
      <c r="G26" s="235"/>
      <c r="H26" s="13"/>
      <c r="I26" s="8">
        <v>0.33766203703703707</v>
      </c>
      <c r="J26" s="7">
        <f>20/K25</f>
        <v>7.680819287390651</v>
      </c>
      <c r="K26" s="259"/>
      <c r="L26" s="178"/>
      <c r="M26" s="181"/>
      <c r="N26" s="96"/>
      <c r="O26" s="178"/>
      <c r="P26" s="246"/>
    </row>
    <row r="27" spans="1:16" s="14" customFormat="1" ht="13.5" customHeight="1">
      <c r="A27" s="110"/>
      <c r="B27" s="113"/>
      <c r="C27" s="215"/>
      <c r="D27" s="216"/>
      <c r="E27" s="164" t="s">
        <v>211</v>
      </c>
      <c r="F27" s="165"/>
      <c r="G27" s="166" t="s">
        <v>212</v>
      </c>
      <c r="H27" s="13"/>
      <c r="I27" s="10">
        <v>0.35376157407407405</v>
      </c>
      <c r="J27" s="195" t="s">
        <v>219</v>
      </c>
      <c r="K27" s="259"/>
      <c r="L27" s="178"/>
      <c r="M27" s="181"/>
      <c r="N27" s="96"/>
      <c r="O27" s="178"/>
      <c r="P27" s="246"/>
    </row>
    <row r="28" spans="1:16" s="14" customFormat="1" ht="14.25" customHeight="1" thickBot="1">
      <c r="A28" s="111"/>
      <c r="B28" s="114"/>
      <c r="C28" s="261" t="s">
        <v>213</v>
      </c>
      <c r="D28" s="262"/>
      <c r="E28" s="36" t="s">
        <v>214</v>
      </c>
      <c r="F28" s="37">
        <v>2007</v>
      </c>
      <c r="G28" s="167"/>
      <c r="H28" s="13"/>
      <c r="I28" s="2">
        <f>I27-I26</f>
        <v>0.01609953703703698</v>
      </c>
      <c r="J28" s="196"/>
      <c r="K28" s="260"/>
      <c r="L28" s="179"/>
      <c r="M28" s="182"/>
      <c r="N28" s="183"/>
      <c r="O28" s="179"/>
      <c r="P28" s="247"/>
    </row>
    <row r="29" spans="1:16" ht="13.5">
      <c r="A29" s="168" t="s">
        <v>33</v>
      </c>
      <c r="B29" s="169"/>
      <c r="C29" s="169"/>
      <c r="D29" s="169"/>
      <c r="E29" s="169"/>
      <c r="F29" s="169"/>
      <c r="G29" s="170"/>
      <c r="I29" s="5">
        <v>0.22916666666666666</v>
      </c>
      <c r="J29" s="4">
        <f>I30-I29</f>
        <v>0.12500000000000003</v>
      </c>
      <c r="K29" s="177">
        <f>J29/"01:00:00"</f>
        <v>3.000000000000001</v>
      </c>
      <c r="L29" s="177" t="e">
        <f>#REF!/"01:00:00"</f>
        <v>#REF!</v>
      </c>
      <c r="M29" s="180">
        <f>J29</f>
        <v>0.12500000000000003</v>
      </c>
      <c r="N29" s="95">
        <f>20/O29</f>
        <v>6.666666666666664</v>
      </c>
      <c r="O29" s="184">
        <f>M29/"01:00:00"</f>
        <v>3.000000000000001</v>
      </c>
      <c r="P29" s="34"/>
    </row>
    <row r="30" spans="1:16" ht="13.5">
      <c r="A30" s="171"/>
      <c r="B30" s="172"/>
      <c r="C30" s="172"/>
      <c r="D30" s="172"/>
      <c r="E30" s="172"/>
      <c r="F30" s="172"/>
      <c r="G30" s="173"/>
      <c r="I30" s="49">
        <v>0.3541666666666667</v>
      </c>
      <c r="J30" s="7">
        <f>20/K29</f>
        <v>6.666666666666664</v>
      </c>
      <c r="K30" s="178"/>
      <c r="L30" s="178"/>
      <c r="M30" s="181"/>
      <c r="N30" s="96"/>
      <c r="O30" s="185"/>
      <c r="P30" s="34"/>
    </row>
    <row r="31" spans="1:16" ht="13.5">
      <c r="A31" s="171"/>
      <c r="B31" s="172"/>
      <c r="C31" s="172"/>
      <c r="D31" s="172"/>
      <c r="E31" s="172"/>
      <c r="F31" s="172"/>
      <c r="G31" s="173"/>
      <c r="I31" s="10">
        <v>0.375</v>
      </c>
      <c r="J31" s="189" t="s">
        <v>35</v>
      </c>
      <c r="K31" s="178"/>
      <c r="L31" s="178"/>
      <c r="M31" s="181"/>
      <c r="N31" s="96"/>
      <c r="O31" s="185"/>
      <c r="P31" s="34"/>
    </row>
    <row r="32" spans="1:16" ht="14.25" thickBot="1">
      <c r="A32" s="174"/>
      <c r="B32" s="175"/>
      <c r="C32" s="175"/>
      <c r="D32" s="175"/>
      <c r="E32" s="175"/>
      <c r="F32" s="175"/>
      <c r="G32" s="176"/>
      <c r="I32" s="2">
        <f>I31-I30</f>
        <v>0.020833333333333315</v>
      </c>
      <c r="J32" s="190"/>
      <c r="K32" s="179"/>
      <c r="L32" s="179"/>
      <c r="M32" s="182"/>
      <c r="N32" s="183"/>
      <c r="O32" s="186"/>
      <c r="P32" s="34"/>
    </row>
    <row r="33" spans="1:16" ht="13.5">
      <c r="A33" s="168" t="s">
        <v>44</v>
      </c>
      <c r="B33" s="169"/>
      <c r="C33" s="169"/>
      <c r="D33" s="169"/>
      <c r="E33" s="169"/>
      <c r="F33" s="169"/>
      <c r="G33" s="170"/>
      <c r="I33" s="5">
        <v>0.22916666666666666</v>
      </c>
      <c r="J33" s="4">
        <f>I34-I33</f>
        <v>0.08333333333333334</v>
      </c>
      <c r="K33" s="177">
        <f>J33/"01:00:00"</f>
        <v>2.0000000000000004</v>
      </c>
      <c r="L33" s="177" t="e">
        <f>#REF!/"01:00:00"</f>
        <v>#REF!</v>
      </c>
      <c r="M33" s="180">
        <f>J33</f>
        <v>0.08333333333333334</v>
      </c>
      <c r="N33" s="95">
        <f>20/O33</f>
        <v>9.999999999999998</v>
      </c>
      <c r="O33" s="184">
        <f>M33/"01:00:00"</f>
        <v>2.0000000000000004</v>
      </c>
      <c r="P33" s="34"/>
    </row>
    <row r="34" spans="1:16" ht="13.5">
      <c r="A34" s="171"/>
      <c r="B34" s="172"/>
      <c r="C34" s="172"/>
      <c r="D34" s="172"/>
      <c r="E34" s="172"/>
      <c r="F34" s="172"/>
      <c r="G34" s="173"/>
      <c r="I34" s="49">
        <v>0.3125</v>
      </c>
      <c r="J34" s="7">
        <f>20/K33</f>
        <v>9.999999999999998</v>
      </c>
      <c r="K34" s="178"/>
      <c r="L34" s="178"/>
      <c r="M34" s="181"/>
      <c r="N34" s="96"/>
      <c r="O34" s="185"/>
      <c r="P34" s="34"/>
    </row>
    <row r="35" spans="1:16" ht="13.5">
      <c r="A35" s="171"/>
      <c r="B35" s="172"/>
      <c r="C35" s="172"/>
      <c r="D35" s="172"/>
      <c r="E35" s="172"/>
      <c r="F35" s="172"/>
      <c r="G35" s="173"/>
      <c r="I35" s="10">
        <v>0.375</v>
      </c>
      <c r="J35" s="187"/>
      <c r="K35" s="178"/>
      <c r="L35" s="178"/>
      <c r="M35" s="181"/>
      <c r="N35" s="96"/>
      <c r="O35" s="185"/>
      <c r="P35" s="34"/>
    </row>
    <row r="36" spans="1:16" ht="14.25" thickBot="1">
      <c r="A36" s="174"/>
      <c r="B36" s="175"/>
      <c r="C36" s="175"/>
      <c r="D36" s="175"/>
      <c r="E36" s="175"/>
      <c r="F36" s="175"/>
      <c r="G36" s="176"/>
      <c r="I36" s="2">
        <f>I35-I34</f>
        <v>0.0625</v>
      </c>
      <c r="J36" s="188"/>
      <c r="K36" s="179"/>
      <c r="L36" s="179"/>
      <c r="M36" s="182"/>
      <c r="N36" s="183"/>
      <c r="O36" s="186"/>
      <c r="P36" s="34"/>
    </row>
  </sheetData>
  <sheetProtection/>
  <mergeCells count="96">
    <mergeCell ref="O13:O16"/>
    <mergeCell ref="P13:P16"/>
    <mergeCell ref="C14:D15"/>
    <mergeCell ref="E14:F14"/>
    <mergeCell ref="E15:F15"/>
    <mergeCell ref="G15:G16"/>
    <mergeCell ref="J15:J16"/>
    <mergeCell ref="C16:D16"/>
    <mergeCell ref="K13:K16"/>
    <mergeCell ref="L13:L16"/>
    <mergeCell ref="N13:N16"/>
    <mergeCell ref="A13:A16"/>
    <mergeCell ref="B13:B16"/>
    <mergeCell ref="C13:D13"/>
    <mergeCell ref="G13:G14"/>
    <mergeCell ref="M25:M28"/>
    <mergeCell ref="L25:L28"/>
    <mergeCell ref="E27:F27"/>
    <mergeCell ref="M17:M20"/>
    <mergeCell ref="G19:G20"/>
    <mergeCell ref="P25:P28"/>
    <mergeCell ref="K25:K28"/>
    <mergeCell ref="O25:O28"/>
    <mergeCell ref="A33:G36"/>
    <mergeCell ref="A29:G32"/>
    <mergeCell ref="B25:B28"/>
    <mergeCell ref="C28:D28"/>
    <mergeCell ref="A25:A28"/>
    <mergeCell ref="G25:G26"/>
    <mergeCell ref="G27:G28"/>
    <mergeCell ref="A1:E2"/>
    <mergeCell ref="F2:J2"/>
    <mergeCell ref="I8:J8"/>
    <mergeCell ref="M8:M12"/>
    <mergeCell ref="J11:J12"/>
    <mergeCell ref="G8:G11"/>
    <mergeCell ref="E9:F10"/>
    <mergeCell ref="A3:P3"/>
    <mergeCell ref="N4:P4"/>
    <mergeCell ref="P8:P12"/>
    <mergeCell ref="J31:J32"/>
    <mergeCell ref="A8:A12"/>
    <mergeCell ref="B8:B12"/>
    <mergeCell ref="C8:D11"/>
    <mergeCell ref="C12:D12"/>
    <mergeCell ref="C25:D25"/>
    <mergeCell ref="C26:D27"/>
    <mergeCell ref="E26:F26"/>
    <mergeCell ref="J27:J28"/>
    <mergeCell ref="N25:N28"/>
    <mergeCell ref="N8:N12"/>
    <mergeCell ref="E11:F11"/>
    <mergeCell ref="O33:O36"/>
    <mergeCell ref="J35:J36"/>
    <mergeCell ref="K33:K36"/>
    <mergeCell ref="L33:L36"/>
    <mergeCell ref="M33:M36"/>
    <mergeCell ref="N33:N36"/>
    <mergeCell ref="O29:O32"/>
    <mergeCell ref="K29:K32"/>
    <mergeCell ref="L29:L32"/>
    <mergeCell ref="M29:M32"/>
    <mergeCell ref="N29:N32"/>
    <mergeCell ref="A17:A20"/>
    <mergeCell ref="B17:B20"/>
    <mergeCell ref="C17:D17"/>
    <mergeCell ref="G17:G18"/>
    <mergeCell ref="C18:D19"/>
    <mergeCell ref="E18:F18"/>
    <mergeCell ref="E19:F19"/>
    <mergeCell ref="A21:A24"/>
    <mergeCell ref="B21:B24"/>
    <mergeCell ref="C21:D21"/>
    <mergeCell ref="G21:G22"/>
    <mergeCell ref="C22:D23"/>
    <mergeCell ref="E22:F22"/>
    <mergeCell ref="E23:F23"/>
    <mergeCell ref="G23:G24"/>
    <mergeCell ref="C24:D24"/>
    <mergeCell ref="C20:D20"/>
    <mergeCell ref="K21:K24"/>
    <mergeCell ref="L21:L24"/>
    <mergeCell ref="J23:J24"/>
    <mergeCell ref="K17:K20"/>
    <mergeCell ref="L17:L20"/>
    <mergeCell ref="J19:J20"/>
    <mergeCell ref="N7:P7"/>
    <mergeCell ref="N6:P6"/>
    <mergeCell ref="M21:M24"/>
    <mergeCell ref="N21:N24"/>
    <mergeCell ref="O21:O24"/>
    <mergeCell ref="P21:P24"/>
    <mergeCell ref="O17:O20"/>
    <mergeCell ref="P17:P20"/>
    <mergeCell ref="N17:N20"/>
    <mergeCell ref="M13:M16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484</dc:creator>
  <cp:keywords/>
  <dc:description/>
  <cp:lastModifiedBy>9127</cp:lastModifiedBy>
  <cp:lastPrinted>2017-07-15T07:56:48Z</cp:lastPrinted>
  <dcterms:created xsi:type="dcterms:W3CDTF">2007-07-24T02:59:00Z</dcterms:created>
  <dcterms:modified xsi:type="dcterms:W3CDTF">2017-07-15T12:47:41Z</dcterms:modified>
  <cp:category/>
  <cp:version/>
  <cp:contentType/>
  <cp:contentStatus/>
</cp:coreProperties>
</file>