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60km" sheetId="1" r:id="rId1"/>
    <sheet name="40km" sheetId="2" r:id="rId2"/>
    <sheet name="20km" sheetId="3" r:id="rId3"/>
  </sheets>
  <definedNames/>
  <calcPr fullCalcOnLoad="1"/>
</workbook>
</file>

<file path=xl/sharedStrings.xml><?xml version="1.0" encoding="utf-8"?>
<sst xmlns="http://schemas.openxmlformats.org/spreadsheetml/2006/main" count="208" uniqueCount="125">
  <si>
    <t>出番</t>
  </si>
  <si>
    <t>選手名</t>
  </si>
  <si>
    <t>馬名</t>
  </si>
  <si>
    <t>所属</t>
  </si>
  <si>
    <t>全走行時間</t>
  </si>
  <si>
    <t>全平均時速</t>
  </si>
  <si>
    <t>結果</t>
  </si>
  <si>
    <t>ゼッケン馬No</t>
  </si>
  <si>
    <t>Rider</t>
  </si>
  <si>
    <t>Horse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</si>
  <si>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</si>
  <si>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</si>
  <si>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</si>
  <si>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</si>
  <si>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</si>
  <si>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</si>
  <si>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</si>
  <si>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</si>
  <si>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</si>
  <si>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</si>
  <si>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</si>
  <si>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</si>
  <si>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</si>
  <si>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</si>
  <si>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</si>
  <si>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Club</t>
  </si>
  <si>
    <t>１Leg２０ｋｍ</t>
  </si>
  <si>
    <t>Start T</t>
  </si>
  <si>
    <t>６０ｋｍトレーニングライド</t>
  </si>
  <si>
    <t>４０ｋｍトレーニングライド</t>
  </si>
  <si>
    <t>２０ｋｍトレーニングライド</t>
  </si>
  <si>
    <t>百花姫</t>
  </si>
  <si>
    <t>ｱﾗﾋﾞｱﾝHR</t>
  </si>
  <si>
    <t>Mare</t>
  </si>
  <si>
    <t>平均時速７．５km/h、制限時間８時間：最低タイム(参考)</t>
  </si>
  <si>
    <t>平均時速７．３km/h、制限時間５時間３０分：最低タイム(参考)</t>
  </si>
  <si>
    <t>平均時速６．７km/h、制限時間３時間：最低タイム(参考)</t>
  </si>
  <si>
    <t>BLUE</t>
  </si>
  <si>
    <t>元吉　真弓</t>
  </si>
  <si>
    <t>JEF No</t>
  </si>
  <si>
    <t>平均時速１０．９km/h、５時間３０分：ノービス最速タイム(参考)</t>
  </si>
  <si>
    <t>平均時速１１．４km/h、３時間３０分：最速タイム(参考)</t>
  </si>
  <si>
    <t>平均時速１０km/h、２時間：最速タイム(参考)</t>
  </si>
  <si>
    <t>ｱﾗﾋﾞｱﾝHR</t>
  </si>
  <si>
    <t>Mare</t>
  </si>
  <si>
    <t>塩原　泰三</t>
  </si>
  <si>
    <t>ｱﾗﾋﾞｱﾝHR</t>
  </si>
  <si>
    <t>Mare</t>
  </si>
  <si>
    <t>七野　友子</t>
  </si>
  <si>
    <t>Stallion</t>
  </si>
  <si>
    <t>制限時間：８時間（１４：４０）　　ノービス　5時間半～8時間（１２：１０～１４：４０）</t>
  </si>
  <si>
    <t>審判長：佐々木　保</t>
  </si>
  <si>
    <t>２０１２年８月１０(金)～８月１１(土)   照月湖エンデュランス　トレーニングライド　２０１２年　８月</t>
  </si>
  <si>
    <t>２０１２年８月１０(金)～８月１１(土)   照月湖エンデュランス　トレーニングライド　２０１２年　８月</t>
  </si>
  <si>
    <t>２０１２年８月１０(金)～８月１１(土)   照月湖エンデュランス　トレーニングライド　２０１２年　８月</t>
  </si>
  <si>
    <t>制限時間：３時間半～５時間半（１１：１０～１３：１０)</t>
  </si>
  <si>
    <t>制限時間：２時間～３時間（９：１５～１０：１５)</t>
  </si>
  <si>
    <t>審判長：佐々木　保</t>
  </si>
  <si>
    <t>道躰　祥一郎</t>
  </si>
  <si>
    <t>ティッカーテープ</t>
  </si>
  <si>
    <t>Gelding</t>
  </si>
  <si>
    <t>ｱﾗﾋﾞｱﾝHR</t>
  </si>
  <si>
    <t>吉田　康紀</t>
  </si>
  <si>
    <t>ムーン</t>
  </si>
  <si>
    <t>１Leg４０ｋｍ</t>
  </si>
  <si>
    <t>ｱﾗﾋﾞｱﾝHR</t>
  </si>
  <si>
    <t>小泉　絵美里</t>
  </si>
  <si>
    <t>ポニーボーイ</t>
  </si>
  <si>
    <t>Gelding</t>
  </si>
  <si>
    <t>Gelding</t>
  </si>
  <si>
    <t>笹野　裕子</t>
  </si>
  <si>
    <t>若葉</t>
  </si>
  <si>
    <t>姫桜</t>
  </si>
  <si>
    <t>平川　俊彦</t>
  </si>
  <si>
    <t>ユーリン</t>
  </si>
  <si>
    <t>Mare</t>
  </si>
  <si>
    <t>ｱﾗﾋﾞｱﾝHR</t>
  </si>
  <si>
    <t>平川　弘美</t>
  </si>
  <si>
    <t>コリン</t>
  </si>
  <si>
    <t>Mare</t>
  </si>
  <si>
    <t>ｱﾗﾋﾞｱﾝHR</t>
  </si>
  <si>
    <t>柳　順一</t>
  </si>
  <si>
    <t>フリー</t>
  </si>
  <si>
    <t>河西　聡</t>
  </si>
  <si>
    <t>エル</t>
  </si>
  <si>
    <t>Gelding</t>
  </si>
  <si>
    <t>Cutoff Time</t>
  </si>
  <si>
    <t>大木　篤</t>
  </si>
  <si>
    <t>ゲンジ</t>
  </si>
  <si>
    <t>ヒカリ</t>
  </si>
  <si>
    <t>チャーム</t>
  </si>
  <si>
    <t>竹谷　淳</t>
  </si>
  <si>
    <t>リサコ</t>
  </si>
  <si>
    <t>Mare</t>
  </si>
  <si>
    <t>ｱﾗﾋﾞｱﾝHR</t>
  </si>
  <si>
    <t>田村　曜子</t>
  </si>
  <si>
    <t>花嵐</t>
  </si>
  <si>
    <t>Mare</t>
  </si>
  <si>
    <t>ｱﾗﾋﾞｱﾝHR</t>
  </si>
  <si>
    <t>ミルキー</t>
  </si>
  <si>
    <t>嶋田　結方</t>
  </si>
  <si>
    <t>R</t>
  </si>
  <si>
    <t>52/52</t>
  </si>
  <si>
    <t>52/52</t>
  </si>
  <si>
    <t>48/48</t>
  </si>
  <si>
    <t>56/56</t>
  </si>
  <si>
    <t>52/56</t>
  </si>
  <si>
    <t>完走率：100％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</si>
  <si>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</si>
  <si>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52/56</t>
  </si>
  <si>
    <t>完走(1/1)</t>
  </si>
  <si>
    <t>完走(1/7)</t>
  </si>
  <si>
    <t>完走(2/7)</t>
  </si>
  <si>
    <t>完走（3/7)</t>
  </si>
  <si>
    <t>完走（4/7)</t>
  </si>
  <si>
    <t>完走(5/7)</t>
  </si>
  <si>
    <t>完走(6/7)</t>
  </si>
  <si>
    <t>完走(7/7)</t>
  </si>
  <si>
    <t>完走(1/6)</t>
  </si>
  <si>
    <t>完走(2/6)</t>
  </si>
  <si>
    <t>完走(3/6)</t>
  </si>
  <si>
    <t>完走(4/6)</t>
  </si>
  <si>
    <t>完走(5/6)</t>
  </si>
  <si>
    <t>完走(6/6)</t>
  </si>
  <si>
    <t>完走率：100%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</si>
</sst>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  <numFmt numFmtId="178" formatCode="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21" fontId="0" fillId="0" borderId="28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21" fontId="23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Fill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21" fontId="0" fillId="0" borderId="40" xfId="0" applyNumberFormat="1" applyFill="1" applyBorder="1" applyAlignment="1">
      <alignment horizontal="center" vertical="center" shrinkToFit="1"/>
    </xf>
    <xf numFmtId="21" fontId="0" fillId="0" borderId="41" xfId="0" applyNumberFormat="1" applyFill="1" applyBorder="1" applyAlignment="1">
      <alignment horizontal="center" vertical="center" shrinkToFit="1"/>
    </xf>
    <xf numFmtId="21" fontId="0" fillId="0" borderId="42" xfId="0" applyNumberFormat="1" applyFill="1" applyBorder="1" applyAlignment="1">
      <alignment horizontal="center" vertical="center" shrinkToFit="1"/>
    </xf>
    <xf numFmtId="176" fontId="0" fillId="0" borderId="43" xfId="0" applyNumberFormat="1" applyFill="1" applyBorder="1" applyAlignment="1">
      <alignment horizontal="center" vertical="center" shrinkToFit="1"/>
    </xf>
    <xf numFmtId="176" fontId="0" fillId="0" borderId="44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46" fontId="0" fillId="0" borderId="45" xfId="0" applyNumberFormat="1" applyFill="1" applyBorder="1" applyAlignment="1">
      <alignment horizontal="center" vertical="center" shrinkToFit="1"/>
    </xf>
    <xf numFmtId="46" fontId="0" fillId="0" borderId="46" xfId="0" applyNumberFormat="1" applyFill="1" applyBorder="1" applyAlignment="1">
      <alignment horizontal="center" vertical="center" shrinkToFit="1"/>
    </xf>
    <xf numFmtId="46" fontId="0" fillId="0" borderId="47" xfId="0" applyNumberForma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21" fontId="0" fillId="0" borderId="68" xfId="0" applyNumberFormat="1" applyFont="1" applyFill="1" applyBorder="1" applyAlignment="1">
      <alignment horizontal="center" vertical="center" shrinkToFit="1"/>
    </xf>
    <xf numFmtId="21" fontId="0" fillId="0" borderId="69" xfId="0" applyNumberFormat="1" applyFont="1" applyFill="1" applyBorder="1" applyAlignment="1">
      <alignment horizontal="center" vertical="center" shrinkToFit="1"/>
    </xf>
    <xf numFmtId="21" fontId="0" fillId="0" borderId="70" xfId="0" applyNumberForma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wrapText="1" shrinkToFit="1"/>
    </xf>
    <xf numFmtId="0" fontId="0" fillId="0" borderId="7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0" fontId="0" fillId="0" borderId="53" xfId="0" applyFill="1" applyBorder="1" applyAlignment="1">
      <alignment horizontal="right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79" xfId="0" applyFill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80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1" sqref="A1:E2"/>
    </sheetView>
  </sheetViews>
  <sheetFormatPr defaultColWidth="9.00390625" defaultRowHeight="13.5"/>
  <cols>
    <col min="1" max="1" width="4.50390625" style="11" customWidth="1"/>
    <col min="2" max="2" width="7.875" style="12" customWidth="1"/>
    <col min="3" max="4" width="7.50390625" style="13" customWidth="1"/>
    <col min="5" max="7" width="9.00390625" style="11" customWidth="1"/>
    <col min="8" max="8" width="9.00390625" style="14" customWidth="1"/>
    <col min="9" max="9" width="9.00390625" style="11" customWidth="1"/>
    <col min="10" max="10" width="0.12890625" style="11" customWidth="1"/>
    <col min="11" max="11" width="9.00390625" style="14" customWidth="1"/>
    <col min="12" max="12" width="9.00390625" style="11" customWidth="1"/>
    <col min="13" max="14" width="8.625" style="11" hidden="1" customWidth="1"/>
    <col min="15" max="15" width="9.00390625" style="14" customWidth="1"/>
    <col min="16" max="16" width="12.625" style="11" customWidth="1"/>
    <col min="17" max="17" width="0.12890625" style="11" customWidth="1"/>
    <col min="18" max="18" width="12.625" style="11" customWidth="1"/>
    <col min="19" max="16384" width="9.00390625" style="11" customWidth="1"/>
  </cols>
  <sheetData>
    <row r="1" spans="1:15" ht="13.5" customHeight="1">
      <c r="A1" s="119" t="s">
        <v>28</v>
      </c>
      <c r="B1" s="119"/>
      <c r="C1" s="119"/>
      <c r="D1" s="119"/>
      <c r="E1" s="119"/>
      <c r="H1" s="11"/>
      <c r="K1" s="11"/>
      <c r="O1" s="11"/>
    </row>
    <row r="2" spans="1:16" ht="13.5" customHeight="1">
      <c r="A2" s="119"/>
      <c r="B2" s="119"/>
      <c r="C2" s="119"/>
      <c r="D2" s="119"/>
      <c r="E2" s="119"/>
      <c r="F2" s="120" t="s">
        <v>50</v>
      </c>
      <c r="G2" s="120"/>
      <c r="H2" s="120"/>
      <c r="I2" s="120"/>
      <c r="J2" s="120"/>
      <c r="K2" s="120"/>
      <c r="L2" s="120"/>
      <c r="O2" s="11"/>
      <c r="P2" s="14" t="s">
        <v>107</v>
      </c>
    </row>
    <row r="3" spans="1:18" ht="18.75" customHeight="1" thickBo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 t="s">
        <v>51</v>
      </c>
      <c r="Q3" s="122"/>
      <c r="R3" s="122"/>
    </row>
    <row r="4" spans="1:18" ht="13.5" customHeight="1">
      <c r="A4" s="107" t="s">
        <v>0</v>
      </c>
      <c r="B4" s="111" t="s">
        <v>7</v>
      </c>
      <c r="C4" s="115" t="s">
        <v>39</v>
      </c>
      <c r="D4" s="116"/>
      <c r="E4" s="115" t="s">
        <v>39</v>
      </c>
      <c r="F4" s="116"/>
      <c r="G4" s="83" t="s">
        <v>3</v>
      </c>
      <c r="H4" s="102" t="s">
        <v>64</v>
      </c>
      <c r="I4" s="103"/>
      <c r="J4" s="15"/>
      <c r="K4" s="104" t="s">
        <v>17</v>
      </c>
      <c r="L4" s="105"/>
      <c r="M4" s="16"/>
      <c r="N4" s="17"/>
      <c r="O4" s="58" t="s">
        <v>20</v>
      </c>
      <c r="P4" s="83" t="s">
        <v>22</v>
      </c>
      <c r="Q4" s="18"/>
      <c r="R4" s="86" t="s">
        <v>24</v>
      </c>
    </row>
    <row r="5" spans="1:18" ht="13.5" customHeight="1">
      <c r="A5" s="108"/>
      <c r="B5" s="112"/>
      <c r="C5" s="91" t="s">
        <v>1</v>
      </c>
      <c r="D5" s="92"/>
      <c r="E5" s="91" t="s">
        <v>2</v>
      </c>
      <c r="F5" s="92"/>
      <c r="G5" s="84"/>
      <c r="H5" s="97" t="s">
        <v>37</v>
      </c>
      <c r="I5" s="98"/>
      <c r="J5" s="36"/>
      <c r="K5" s="97" t="s">
        <v>37</v>
      </c>
      <c r="L5" s="98"/>
      <c r="M5" s="37"/>
      <c r="N5" s="38"/>
      <c r="O5" s="106"/>
      <c r="P5" s="84"/>
      <c r="Q5" s="39"/>
      <c r="R5" s="87"/>
    </row>
    <row r="6" spans="1:18" s="12" customFormat="1" ht="14.25" customHeight="1">
      <c r="A6" s="109"/>
      <c r="B6" s="113"/>
      <c r="C6" s="93"/>
      <c r="D6" s="94"/>
      <c r="E6" s="93"/>
      <c r="F6" s="94"/>
      <c r="G6" s="85"/>
      <c r="H6" s="19" t="s">
        <v>10</v>
      </c>
      <c r="I6" s="20" t="s">
        <v>14</v>
      </c>
      <c r="J6" s="21"/>
      <c r="K6" s="19" t="s">
        <v>18</v>
      </c>
      <c r="L6" s="20" t="s">
        <v>14</v>
      </c>
      <c r="M6" s="21"/>
      <c r="N6" s="22"/>
      <c r="O6" s="59"/>
      <c r="P6" s="85"/>
      <c r="Q6" s="23"/>
      <c r="R6" s="88"/>
    </row>
    <row r="7" spans="1:18" s="12" customFormat="1" ht="14.25" customHeight="1">
      <c r="A7" s="109"/>
      <c r="B7" s="113"/>
      <c r="C7" s="93"/>
      <c r="D7" s="94"/>
      <c r="E7" s="93"/>
      <c r="F7" s="94"/>
      <c r="G7" s="85"/>
      <c r="H7" s="19" t="s">
        <v>11</v>
      </c>
      <c r="I7" s="20" t="s">
        <v>15</v>
      </c>
      <c r="J7" s="21"/>
      <c r="K7" s="19" t="s">
        <v>19</v>
      </c>
      <c r="L7" s="20" t="s">
        <v>15</v>
      </c>
      <c r="M7" s="21"/>
      <c r="N7" s="22"/>
      <c r="O7" s="59"/>
      <c r="P7" s="85"/>
      <c r="Q7" s="23"/>
      <c r="R7" s="88"/>
    </row>
    <row r="8" spans="1:18" s="12" customFormat="1" ht="13.5">
      <c r="A8" s="109"/>
      <c r="B8" s="113"/>
      <c r="C8" s="95"/>
      <c r="D8" s="96"/>
      <c r="E8" s="95"/>
      <c r="F8" s="96"/>
      <c r="G8" s="85"/>
      <c r="H8" s="24" t="s">
        <v>12</v>
      </c>
      <c r="I8" s="99" t="s">
        <v>16</v>
      </c>
      <c r="J8" s="25"/>
      <c r="K8" s="24" t="s">
        <v>12</v>
      </c>
      <c r="L8" s="99" t="s">
        <v>16</v>
      </c>
      <c r="M8" s="21"/>
      <c r="N8" s="22"/>
      <c r="O8" s="59" t="s">
        <v>21</v>
      </c>
      <c r="P8" s="85" t="s">
        <v>23</v>
      </c>
      <c r="Q8" s="26"/>
      <c r="R8" s="89"/>
    </row>
    <row r="9" spans="1:18" s="12" customFormat="1" ht="14.25" thickBot="1">
      <c r="A9" s="110"/>
      <c r="B9" s="114"/>
      <c r="C9" s="117" t="s">
        <v>8</v>
      </c>
      <c r="D9" s="118"/>
      <c r="E9" s="117" t="s">
        <v>9</v>
      </c>
      <c r="F9" s="118"/>
      <c r="G9" s="27" t="s">
        <v>25</v>
      </c>
      <c r="H9" s="1" t="s">
        <v>13</v>
      </c>
      <c r="I9" s="100"/>
      <c r="J9" s="28"/>
      <c r="K9" s="1" t="s">
        <v>13</v>
      </c>
      <c r="L9" s="100"/>
      <c r="M9" s="28"/>
      <c r="N9" s="29"/>
      <c r="O9" s="60"/>
      <c r="P9" s="101"/>
      <c r="Q9" s="30"/>
      <c r="R9" s="90"/>
    </row>
    <row r="10" spans="1:18" s="12" customFormat="1" ht="13.5">
      <c r="A10" s="45">
        <v>1</v>
      </c>
      <c r="B10" s="80">
        <v>102</v>
      </c>
      <c r="C10" s="47"/>
      <c r="D10" s="48"/>
      <c r="E10" s="49">
        <v>53149</v>
      </c>
      <c r="F10" s="50"/>
      <c r="G10" s="51" t="s">
        <v>61</v>
      </c>
      <c r="H10" s="3">
        <v>0.25</v>
      </c>
      <c r="I10" s="4">
        <f>H12-H10</f>
        <v>0.17512731481481486</v>
      </c>
      <c r="J10" s="64">
        <f>I10/"01:00:00"</f>
        <v>4.203055555555557</v>
      </c>
      <c r="K10" s="5">
        <f>H12+TIME(0,40,0)</f>
        <v>0.45290509259259265</v>
      </c>
      <c r="L10" s="4">
        <f>K11-K10</f>
        <v>0.10341435185185183</v>
      </c>
      <c r="M10" s="64">
        <f>L10/"01:00:00"</f>
        <v>2.481944444444444</v>
      </c>
      <c r="N10" s="64" t="e">
        <f>#REF!/"01:00:00"</f>
        <v>#REF!</v>
      </c>
      <c r="O10" s="58">
        <f>I10+L10</f>
        <v>0.2785416666666667</v>
      </c>
      <c r="P10" s="61">
        <f>60/Q10</f>
        <v>8.975317875841435</v>
      </c>
      <c r="Q10" s="64">
        <f>O10/"01:00:00"</f>
        <v>6.6850000000000005</v>
      </c>
      <c r="R10" s="67" t="s">
        <v>110</v>
      </c>
    </row>
    <row r="11" spans="1:18" s="12" customFormat="1" ht="13.5">
      <c r="A11" s="46"/>
      <c r="B11" s="81"/>
      <c r="C11" s="54" t="s">
        <v>62</v>
      </c>
      <c r="D11" s="55"/>
      <c r="E11" s="54" t="s">
        <v>63</v>
      </c>
      <c r="F11" s="55"/>
      <c r="G11" s="52"/>
      <c r="H11" s="6">
        <v>0.4179398148148148</v>
      </c>
      <c r="I11" s="7">
        <f>40/J10</f>
        <v>9.51688586345912</v>
      </c>
      <c r="J11" s="65"/>
      <c r="K11" s="8">
        <v>0.5563194444444445</v>
      </c>
      <c r="L11" s="7">
        <f>20/M10</f>
        <v>8.058198097369896</v>
      </c>
      <c r="M11" s="65"/>
      <c r="N11" s="65"/>
      <c r="O11" s="59"/>
      <c r="P11" s="62"/>
      <c r="Q11" s="65"/>
      <c r="R11" s="68"/>
    </row>
    <row r="12" spans="1:18" s="12" customFormat="1" ht="13.5">
      <c r="A12" s="46"/>
      <c r="B12" s="81"/>
      <c r="C12" s="54"/>
      <c r="D12" s="55"/>
      <c r="E12" s="54"/>
      <c r="F12" s="55"/>
      <c r="G12" s="52"/>
      <c r="H12" s="9">
        <v>0.42512731481481486</v>
      </c>
      <c r="I12" s="78" t="s">
        <v>102</v>
      </c>
      <c r="J12" s="65"/>
      <c r="K12" s="10">
        <v>0.5615509259259259</v>
      </c>
      <c r="L12" s="78" t="s">
        <v>109</v>
      </c>
      <c r="M12" s="65"/>
      <c r="N12" s="65"/>
      <c r="O12" s="59"/>
      <c r="P12" s="62"/>
      <c r="Q12" s="65"/>
      <c r="R12" s="68"/>
    </row>
    <row r="13" spans="1:18" s="12" customFormat="1" ht="14.25" thickBot="1">
      <c r="A13" s="46"/>
      <c r="B13" s="82"/>
      <c r="C13" s="56"/>
      <c r="D13" s="57"/>
      <c r="E13" s="33" t="s">
        <v>44</v>
      </c>
      <c r="F13" s="34">
        <v>2001</v>
      </c>
      <c r="G13" s="53"/>
      <c r="H13" s="2">
        <f>H12-H11</f>
        <v>0.007187500000000069</v>
      </c>
      <c r="I13" s="79"/>
      <c r="J13" s="66"/>
      <c r="K13" s="2">
        <f>K12-K11</f>
        <v>0.005231481481481448</v>
      </c>
      <c r="L13" s="79"/>
      <c r="M13" s="66"/>
      <c r="N13" s="66"/>
      <c r="O13" s="60"/>
      <c r="P13" s="63"/>
      <c r="Q13" s="66"/>
      <c r="R13" s="69"/>
    </row>
    <row r="14" spans="1:18" ht="13.5">
      <c r="A14" s="46"/>
      <c r="B14" s="80">
        <v>101</v>
      </c>
      <c r="C14" s="49">
        <v>27284</v>
      </c>
      <c r="D14" s="50"/>
      <c r="E14" s="49">
        <v>30308</v>
      </c>
      <c r="F14" s="50"/>
      <c r="G14" s="51" t="s">
        <v>32</v>
      </c>
      <c r="H14" s="3">
        <v>0.25</v>
      </c>
      <c r="I14" s="4">
        <f>H16-H14</f>
        <v>-0.25</v>
      </c>
      <c r="J14" s="64">
        <f>I14/"01:00:00"</f>
        <v>-6</v>
      </c>
      <c r="K14" s="5">
        <f>H16+TIME(0,40,0)</f>
        <v>0.027777777777777776</v>
      </c>
      <c r="L14" s="4">
        <f>K15-K14</f>
        <v>-0.027777777777777776</v>
      </c>
      <c r="M14" s="64">
        <f>L14/"01:00:00"</f>
        <v>-0.6666666666666666</v>
      </c>
      <c r="N14" s="64" t="e">
        <f>#REF!/"01:00:00"</f>
        <v>#REF!</v>
      </c>
      <c r="O14" s="58">
        <f>I14+L14</f>
        <v>-0.2777777777777778</v>
      </c>
      <c r="P14" s="61">
        <f>60/Q14</f>
        <v>-9</v>
      </c>
      <c r="Q14" s="64">
        <f>O14/"01:00:00"</f>
        <v>-6.666666666666667</v>
      </c>
      <c r="R14" s="67" t="s">
        <v>101</v>
      </c>
    </row>
    <row r="15" spans="1:18" ht="13.5">
      <c r="A15" s="46"/>
      <c r="B15" s="81"/>
      <c r="C15" s="54" t="s">
        <v>58</v>
      </c>
      <c r="D15" s="55"/>
      <c r="E15" s="54" t="s">
        <v>59</v>
      </c>
      <c r="F15" s="55"/>
      <c r="G15" s="52"/>
      <c r="H15" s="6"/>
      <c r="I15" s="7">
        <f>40/J14</f>
        <v>-6.666666666666667</v>
      </c>
      <c r="J15" s="65"/>
      <c r="K15" s="8"/>
      <c r="L15" s="7">
        <f>20/M14</f>
        <v>-30</v>
      </c>
      <c r="M15" s="65"/>
      <c r="N15" s="65"/>
      <c r="O15" s="59"/>
      <c r="P15" s="62"/>
      <c r="Q15" s="65"/>
      <c r="R15" s="68"/>
    </row>
    <row r="16" spans="1:18" ht="13.5">
      <c r="A16" s="46"/>
      <c r="B16" s="81"/>
      <c r="C16" s="54"/>
      <c r="D16" s="55"/>
      <c r="E16" s="54"/>
      <c r="F16" s="55"/>
      <c r="G16" s="52"/>
      <c r="H16" s="9"/>
      <c r="I16" s="78"/>
      <c r="J16" s="65"/>
      <c r="K16" s="10"/>
      <c r="L16" s="78"/>
      <c r="M16" s="65"/>
      <c r="N16" s="65"/>
      <c r="O16" s="59"/>
      <c r="P16" s="62"/>
      <c r="Q16" s="65"/>
      <c r="R16" s="68"/>
    </row>
    <row r="17" spans="1:18" ht="14.25" thickBot="1">
      <c r="A17" s="46"/>
      <c r="B17" s="82"/>
      <c r="C17" s="56"/>
      <c r="D17" s="57"/>
      <c r="E17" s="33" t="s">
        <v>60</v>
      </c>
      <c r="F17" s="34">
        <v>1992</v>
      </c>
      <c r="G17" s="53"/>
      <c r="H17" s="2">
        <f>H16-H15</f>
        <v>0</v>
      </c>
      <c r="I17" s="79"/>
      <c r="J17" s="66"/>
      <c r="K17" s="2">
        <f>K16-K15</f>
        <v>0</v>
      </c>
      <c r="L17" s="79"/>
      <c r="M17" s="66"/>
      <c r="N17" s="66"/>
      <c r="O17" s="60"/>
      <c r="P17" s="63"/>
      <c r="Q17" s="66"/>
      <c r="R17" s="69"/>
    </row>
    <row r="18" spans="1:19" ht="13.5">
      <c r="A18" s="70" t="s">
        <v>34</v>
      </c>
      <c r="B18" s="71"/>
      <c r="C18" s="71"/>
      <c r="D18" s="71"/>
      <c r="E18" s="71"/>
      <c r="F18" s="71"/>
      <c r="G18" s="72"/>
      <c r="H18" s="3">
        <v>0.25</v>
      </c>
      <c r="I18" s="4">
        <f>H20-H18</f>
        <v>0.22222222222222227</v>
      </c>
      <c r="J18" s="64">
        <f>I18/"01:00:00"</f>
        <v>5.333333333333335</v>
      </c>
      <c r="K18" s="5">
        <f>H20+TIME(0,40,0)</f>
        <v>0.5</v>
      </c>
      <c r="L18" s="4">
        <f>K19-K18</f>
        <v>0.11111111111111105</v>
      </c>
      <c r="M18" s="64">
        <f>L18/"01:00:00"</f>
        <v>2.666666666666665</v>
      </c>
      <c r="N18" s="64" t="e">
        <f>#REF!/"01:00:00"</f>
        <v>#REF!</v>
      </c>
      <c r="O18" s="58">
        <f>I18+L18</f>
        <v>0.3333333333333333</v>
      </c>
      <c r="P18" s="61">
        <f>60/Q18</f>
        <v>7.5</v>
      </c>
      <c r="Q18" s="64">
        <f>O18/"01:00:00"</f>
        <v>8</v>
      </c>
      <c r="R18" s="67"/>
      <c r="S18" s="42"/>
    </row>
    <row r="19" spans="1:18" ht="13.5">
      <c r="A19" s="44"/>
      <c r="B19" s="73"/>
      <c r="C19" s="73"/>
      <c r="D19" s="73"/>
      <c r="E19" s="73"/>
      <c r="F19" s="73"/>
      <c r="G19" s="74"/>
      <c r="H19" s="6">
        <v>0.4583333333333333</v>
      </c>
      <c r="I19" s="7">
        <f>40/J18</f>
        <v>7.499999999999998</v>
      </c>
      <c r="J19" s="65"/>
      <c r="K19" s="40">
        <v>0.611111111111111</v>
      </c>
      <c r="L19" s="7">
        <f>20/M18</f>
        <v>7.500000000000004</v>
      </c>
      <c r="M19" s="65"/>
      <c r="N19" s="65"/>
      <c r="O19" s="59"/>
      <c r="P19" s="62"/>
      <c r="Q19" s="65"/>
      <c r="R19" s="68"/>
    </row>
    <row r="20" spans="1:18" ht="13.5">
      <c r="A20" s="44"/>
      <c r="B20" s="73"/>
      <c r="C20" s="73"/>
      <c r="D20" s="73"/>
      <c r="E20" s="73"/>
      <c r="F20" s="73"/>
      <c r="G20" s="74"/>
      <c r="H20" s="9">
        <v>0.47222222222222227</v>
      </c>
      <c r="I20" s="78"/>
      <c r="J20" s="65"/>
      <c r="K20" s="10">
        <v>0.6319444444444444</v>
      </c>
      <c r="L20" s="78"/>
      <c r="M20" s="65"/>
      <c r="N20" s="65"/>
      <c r="O20" s="59"/>
      <c r="P20" s="62"/>
      <c r="Q20" s="65"/>
      <c r="R20" s="68"/>
    </row>
    <row r="21" spans="1:19" ht="14.25" thickBot="1">
      <c r="A21" s="75"/>
      <c r="B21" s="76"/>
      <c r="C21" s="76"/>
      <c r="D21" s="76"/>
      <c r="E21" s="76"/>
      <c r="F21" s="76"/>
      <c r="G21" s="77"/>
      <c r="H21" s="2">
        <f>H20-H19</f>
        <v>0.01388888888888895</v>
      </c>
      <c r="I21" s="79"/>
      <c r="J21" s="66"/>
      <c r="K21" s="2">
        <f>K20-K19</f>
        <v>0.02083333333333337</v>
      </c>
      <c r="L21" s="79"/>
      <c r="M21" s="66"/>
      <c r="N21" s="66"/>
      <c r="O21" s="60"/>
      <c r="P21" s="63"/>
      <c r="Q21" s="66"/>
      <c r="R21" s="69"/>
      <c r="S21" s="42"/>
    </row>
    <row r="22" spans="1:19" ht="13.5">
      <c r="A22" s="70" t="s">
        <v>40</v>
      </c>
      <c r="B22" s="71"/>
      <c r="C22" s="71"/>
      <c r="D22" s="71"/>
      <c r="E22" s="71"/>
      <c r="F22" s="71"/>
      <c r="G22" s="72"/>
      <c r="H22" s="3">
        <v>0.25</v>
      </c>
      <c r="I22" s="4">
        <f>H24-H22</f>
        <v>0.15277777777777773</v>
      </c>
      <c r="J22" s="64">
        <f>I22/"01:00:00"</f>
        <v>3.6666666666666656</v>
      </c>
      <c r="K22" s="5">
        <f>H24+TIME(0,40,0)</f>
        <v>0.4305555555555555</v>
      </c>
      <c r="L22" s="4">
        <f>K23-K22</f>
        <v>0.0763888888888889</v>
      </c>
      <c r="M22" s="64">
        <f>L22/"01:00:00"</f>
        <v>1.8333333333333335</v>
      </c>
      <c r="N22" s="64" t="e">
        <f>#REF!/"01:00:00"</f>
        <v>#REF!</v>
      </c>
      <c r="O22" s="58">
        <f>I22+L22</f>
        <v>0.22916666666666663</v>
      </c>
      <c r="P22" s="61">
        <f>60/Q22</f>
        <v>10.90909090909091</v>
      </c>
      <c r="Q22" s="64">
        <f>O22/"01:00:00"</f>
        <v>5.499999999999999</v>
      </c>
      <c r="R22" s="67"/>
      <c r="S22" s="42"/>
    </row>
    <row r="23" spans="1:18" ht="13.5">
      <c r="A23" s="44"/>
      <c r="B23" s="73"/>
      <c r="C23" s="73"/>
      <c r="D23" s="73"/>
      <c r="E23" s="73"/>
      <c r="F23" s="73"/>
      <c r="G23" s="74"/>
      <c r="H23" s="6">
        <v>0.3888888888888889</v>
      </c>
      <c r="I23" s="7">
        <f>40/J22</f>
        <v>10.909090909090912</v>
      </c>
      <c r="J23" s="65"/>
      <c r="K23" s="8">
        <v>0.5069444444444444</v>
      </c>
      <c r="L23" s="7">
        <f>20/M22</f>
        <v>10.909090909090908</v>
      </c>
      <c r="M23" s="65"/>
      <c r="N23" s="65"/>
      <c r="O23" s="59"/>
      <c r="P23" s="62"/>
      <c r="Q23" s="65"/>
      <c r="R23" s="68"/>
    </row>
    <row r="24" spans="1:18" ht="13.5">
      <c r="A24" s="44"/>
      <c r="B24" s="73"/>
      <c r="C24" s="73"/>
      <c r="D24" s="73"/>
      <c r="E24" s="73"/>
      <c r="F24" s="73"/>
      <c r="G24" s="74"/>
      <c r="H24" s="9">
        <v>0.40277777777777773</v>
      </c>
      <c r="I24" s="78"/>
      <c r="J24" s="65"/>
      <c r="K24" s="10">
        <v>0.5277777777777778</v>
      </c>
      <c r="L24" s="78"/>
      <c r="M24" s="65"/>
      <c r="N24" s="65"/>
      <c r="O24" s="59"/>
      <c r="P24" s="62"/>
      <c r="Q24" s="65"/>
      <c r="R24" s="68"/>
    </row>
    <row r="25" spans="1:18" ht="14.25" thickBot="1">
      <c r="A25" s="75"/>
      <c r="B25" s="76"/>
      <c r="C25" s="76"/>
      <c r="D25" s="76"/>
      <c r="E25" s="76"/>
      <c r="F25" s="76"/>
      <c r="G25" s="77"/>
      <c r="H25" s="2">
        <f>H24-H23</f>
        <v>0.01388888888888884</v>
      </c>
      <c r="I25" s="79"/>
      <c r="J25" s="66"/>
      <c r="K25" s="2">
        <f>K24-K23</f>
        <v>0.02083333333333337</v>
      </c>
      <c r="L25" s="79"/>
      <c r="M25" s="66"/>
      <c r="N25" s="66"/>
      <c r="O25" s="60"/>
      <c r="P25" s="63"/>
      <c r="Q25" s="66"/>
      <c r="R25" s="69"/>
    </row>
  </sheetData>
  <mergeCells count="77">
    <mergeCell ref="A1:E2"/>
    <mergeCell ref="F2:L2"/>
    <mergeCell ref="A3:O3"/>
    <mergeCell ref="P3:R3"/>
    <mergeCell ref="A4:A9"/>
    <mergeCell ref="B4:B9"/>
    <mergeCell ref="C4:D4"/>
    <mergeCell ref="E4:F4"/>
    <mergeCell ref="C9:D9"/>
    <mergeCell ref="E9:F9"/>
    <mergeCell ref="P8:P9"/>
    <mergeCell ref="G4:G8"/>
    <mergeCell ref="H4:I4"/>
    <mergeCell ref="K4:L4"/>
    <mergeCell ref="O4:O7"/>
    <mergeCell ref="B10:B13"/>
    <mergeCell ref="P4:P7"/>
    <mergeCell ref="R4:R9"/>
    <mergeCell ref="C5:D8"/>
    <mergeCell ref="E5:F8"/>
    <mergeCell ref="H5:I5"/>
    <mergeCell ref="K5:L5"/>
    <mergeCell ref="I8:I9"/>
    <mergeCell ref="L8:L9"/>
    <mergeCell ref="O8:O9"/>
    <mergeCell ref="I16:I17"/>
    <mergeCell ref="L16:L17"/>
    <mergeCell ref="B14:B17"/>
    <mergeCell ref="E14:F14"/>
    <mergeCell ref="C17:D17"/>
    <mergeCell ref="R14:R17"/>
    <mergeCell ref="J14:J17"/>
    <mergeCell ref="M14:M17"/>
    <mergeCell ref="N14:N17"/>
    <mergeCell ref="Q10:Q13"/>
    <mergeCell ref="R10:R13"/>
    <mergeCell ref="J10:J13"/>
    <mergeCell ref="M10:M13"/>
    <mergeCell ref="N10:N13"/>
    <mergeCell ref="I12:I13"/>
    <mergeCell ref="L12:L13"/>
    <mergeCell ref="O10:O13"/>
    <mergeCell ref="P10:P13"/>
    <mergeCell ref="R18:R21"/>
    <mergeCell ref="A18:G21"/>
    <mergeCell ref="J18:J21"/>
    <mergeCell ref="M18:M21"/>
    <mergeCell ref="N18:N21"/>
    <mergeCell ref="I20:I21"/>
    <mergeCell ref="L20:L21"/>
    <mergeCell ref="R22:R25"/>
    <mergeCell ref="A22:G25"/>
    <mergeCell ref="J22:J25"/>
    <mergeCell ref="M22:M25"/>
    <mergeCell ref="N22:N25"/>
    <mergeCell ref="I24:I25"/>
    <mergeCell ref="L24:L25"/>
    <mergeCell ref="E15:F16"/>
    <mergeCell ref="O22:O25"/>
    <mergeCell ref="P22:P25"/>
    <mergeCell ref="Q22:Q25"/>
    <mergeCell ref="O18:O21"/>
    <mergeCell ref="P18:P21"/>
    <mergeCell ref="Q18:Q21"/>
    <mergeCell ref="O14:O17"/>
    <mergeCell ref="P14:P17"/>
    <mergeCell ref="Q14:Q17"/>
    <mergeCell ref="A10:A17"/>
    <mergeCell ref="C10:D10"/>
    <mergeCell ref="E10:F10"/>
    <mergeCell ref="G10:G13"/>
    <mergeCell ref="C11:D12"/>
    <mergeCell ref="E11:F12"/>
    <mergeCell ref="C13:D13"/>
    <mergeCell ref="C14:D14"/>
    <mergeCell ref="G14:G17"/>
    <mergeCell ref="C15:D1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1" customWidth="1"/>
    <col min="2" max="2" width="7.875" style="12" customWidth="1"/>
    <col min="3" max="4" width="7.50390625" style="13" customWidth="1"/>
    <col min="5" max="7" width="9.00390625" style="11" customWidth="1"/>
    <col min="8" max="8" width="9.00390625" style="14" customWidth="1"/>
    <col min="9" max="9" width="9.00390625" style="11" customWidth="1"/>
    <col min="10" max="10" width="0.12890625" style="11" customWidth="1"/>
    <col min="11" max="11" width="9.00390625" style="14" customWidth="1"/>
    <col min="12" max="12" width="9.00390625" style="11" customWidth="1"/>
    <col min="13" max="14" width="8.625" style="11" hidden="1" customWidth="1"/>
    <col min="15" max="15" width="9.00390625" style="14" customWidth="1"/>
    <col min="16" max="16" width="12.625" style="11" customWidth="1"/>
    <col min="17" max="17" width="0.12890625" style="11" customWidth="1"/>
    <col min="18" max="18" width="12.625" style="11" customWidth="1"/>
    <col min="19" max="16384" width="9.00390625" style="11" customWidth="1"/>
  </cols>
  <sheetData>
    <row r="1" spans="1:15" ht="13.5">
      <c r="A1" s="119" t="s">
        <v>29</v>
      </c>
      <c r="B1" s="119"/>
      <c r="C1" s="119"/>
      <c r="D1" s="119"/>
      <c r="E1" s="119"/>
      <c r="H1" s="11"/>
      <c r="K1" s="11"/>
      <c r="O1" s="11"/>
    </row>
    <row r="2" spans="1:16" ht="13.5">
      <c r="A2" s="119"/>
      <c r="B2" s="119"/>
      <c r="C2" s="119"/>
      <c r="D2" s="119"/>
      <c r="E2" s="119"/>
      <c r="F2" s="120" t="s">
        <v>55</v>
      </c>
      <c r="G2" s="120"/>
      <c r="H2" s="120"/>
      <c r="I2" s="120"/>
      <c r="J2" s="120"/>
      <c r="K2" s="120"/>
      <c r="L2" s="120"/>
      <c r="O2" s="14" t="s">
        <v>124</v>
      </c>
      <c r="P2" s="41"/>
    </row>
    <row r="3" spans="1:18" ht="18.75" customHeight="1" thickBot="1">
      <c r="A3" s="121" t="s">
        <v>53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 t="s">
        <v>57</v>
      </c>
      <c r="Q3" s="122"/>
      <c r="R3" s="122"/>
    </row>
    <row r="4" spans="1:18" ht="13.5" customHeight="1">
      <c r="A4" s="107" t="s">
        <v>0</v>
      </c>
      <c r="B4" s="111" t="s">
        <v>7</v>
      </c>
      <c r="C4" s="115" t="s">
        <v>39</v>
      </c>
      <c r="D4" s="116"/>
      <c r="E4" s="115" t="s">
        <v>39</v>
      </c>
      <c r="F4" s="116"/>
      <c r="G4" s="83" t="s">
        <v>3</v>
      </c>
      <c r="H4" s="102" t="s">
        <v>26</v>
      </c>
      <c r="I4" s="103"/>
      <c r="J4" s="15"/>
      <c r="K4" s="104" t="s">
        <v>17</v>
      </c>
      <c r="L4" s="105"/>
      <c r="M4" s="16"/>
      <c r="N4" s="17"/>
      <c r="O4" s="58" t="s">
        <v>20</v>
      </c>
      <c r="P4" s="83" t="s">
        <v>22</v>
      </c>
      <c r="Q4" s="18"/>
      <c r="R4" s="86" t="s">
        <v>24</v>
      </c>
    </row>
    <row r="5" spans="1:18" ht="13.5" customHeight="1">
      <c r="A5" s="108"/>
      <c r="B5" s="112"/>
      <c r="C5" s="91" t="s">
        <v>1</v>
      </c>
      <c r="D5" s="92"/>
      <c r="E5" s="91" t="s">
        <v>2</v>
      </c>
      <c r="F5" s="92"/>
      <c r="G5" s="84"/>
      <c r="H5" s="97" t="s">
        <v>37</v>
      </c>
      <c r="I5" s="98"/>
      <c r="J5" s="36"/>
      <c r="K5" s="97" t="s">
        <v>108</v>
      </c>
      <c r="L5" s="98"/>
      <c r="M5" s="37"/>
      <c r="N5" s="38"/>
      <c r="O5" s="106"/>
      <c r="P5" s="84"/>
      <c r="Q5" s="39"/>
      <c r="R5" s="87"/>
    </row>
    <row r="6" spans="1:18" s="12" customFormat="1" ht="14.25" customHeight="1">
      <c r="A6" s="109"/>
      <c r="B6" s="113"/>
      <c r="C6" s="93"/>
      <c r="D6" s="94"/>
      <c r="E6" s="93"/>
      <c r="F6" s="94"/>
      <c r="G6" s="85"/>
      <c r="H6" s="19" t="s">
        <v>10</v>
      </c>
      <c r="I6" s="20" t="s">
        <v>14</v>
      </c>
      <c r="J6" s="21"/>
      <c r="K6" s="19" t="s">
        <v>18</v>
      </c>
      <c r="L6" s="20" t="s">
        <v>14</v>
      </c>
      <c r="M6" s="21"/>
      <c r="N6" s="22"/>
      <c r="O6" s="59"/>
      <c r="P6" s="85"/>
      <c r="Q6" s="23"/>
      <c r="R6" s="88"/>
    </row>
    <row r="7" spans="1:18" s="12" customFormat="1" ht="14.25" customHeight="1">
      <c r="A7" s="109"/>
      <c r="B7" s="113"/>
      <c r="C7" s="93"/>
      <c r="D7" s="94"/>
      <c r="E7" s="93"/>
      <c r="F7" s="94"/>
      <c r="G7" s="85"/>
      <c r="H7" s="19" t="s">
        <v>11</v>
      </c>
      <c r="I7" s="20" t="s">
        <v>15</v>
      </c>
      <c r="J7" s="21"/>
      <c r="K7" s="19" t="s">
        <v>19</v>
      </c>
      <c r="L7" s="20" t="s">
        <v>15</v>
      </c>
      <c r="M7" s="21"/>
      <c r="N7" s="22"/>
      <c r="O7" s="59"/>
      <c r="P7" s="85"/>
      <c r="Q7" s="23"/>
      <c r="R7" s="88"/>
    </row>
    <row r="8" spans="1:18" s="12" customFormat="1" ht="13.5">
      <c r="A8" s="109"/>
      <c r="B8" s="113"/>
      <c r="C8" s="95"/>
      <c r="D8" s="96"/>
      <c r="E8" s="95"/>
      <c r="F8" s="96"/>
      <c r="G8" s="85"/>
      <c r="H8" s="24" t="s">
        <v>12</v>
      </c>
      <c r="I8" s="99" t="s">
        <v>16</v>
      </c>
      <c r="J8" s="25"/>
      <c r="K8" s="24" t="s">
        <v>12</v>
      </c>
      <c r="L8" s="99" t="s">
        <v>16</v>
      </c>
      <c r="M8" s="21"/>
      <c r="N8" s="22"/>
      <c r="O8" s="59" t="s">
        <v>21</v>
      </c>
      <c r="P8" s="85" t="s">
        <v>23</v>
      </c>
      <c r="Q8" s="26"/>
      <c r="R8" s="89"/>
    </row>
    <row r="9" spans="1:18" s="12" customFormat="1" ht="14.25" thickBot="1">
      <c r="A9" s="110"/>
      <c r="B9" s="114"/>
      <c r="C9" s="117" t="s">
        <v>8</v>
      </c>
      <c r="D9" s="118"/>
      <c r="E9" s="117" t="s">
        <v>9</v>
      </c>
      <c r="F9" s="118"/>
      <c r="G9" s="27" t="s">
        <v>25</v>
      </c>
      <c r="H9" s="1" t="s">
        <v>13</v>
      </c>
      <c r="I9" s="100"/>
      <c r="J9" s="28"/>
      <c r="K9" s="1" t="s">
        <v>13</v>
      </c>
      <c r="L9" s="100"/>
      <c r="M9" s="28"/>
      <c r="N9" s="29"/>
      <c r="O9" s="60"/>
      <c r="P9" s="101"/>
      <c r="Q9" s="30"/>
      <c r="R9" s="90"/>
    </row>
    <row r="10" spans="1:18" ht="13.5">
      <c r="A10" s="45">
        <v>1</v>
      </c>
      <c r="B10" s="80">
        <v>71</v>
      </c>
      <c r="C10" s="47"/>
      <c r="D10" s="48"/>
      <c r="E10" s="128">
        <v>51881</v>
      </c>
      <c r="F10" s="129"/>
      <c r="G10" s="51" t="s">
        <v>65</v>
      </c>
      <c r="H10" s="3">
        <v>0.2916666666666667</v>
      </c>
      <c r="I10" s="4">
        <f>H12-H10</f>
        <v>0.09606481481481477</v>
      </c>
      <c r="J10" s="64">
        <f>I10/"01:00:00"</f>
        <v>2.3055555555555545</v>
      </c>
      <c r="K10" s="5">
        <f>H12+TIME(0,40,0)</f>
        <v>0.41550925925925924</v>
      </c>
      <c r="L10" s="4">
        <f>K11-K10</f>
        <v>0.08188657407407407</v>
      </c>
      <c r="M10" s="64">
        <f>L10/"01:00:00"</f>
        <v>1.9652777777777777</v>
      </c>
      <c r="N10" s="64" t="e">
        <f>#REF!/"01:00:00"</f>
        <v>#REF!</v>
      </c>
      <c r="O10" s="58">
        <f>I10+L10</f>
        <v>0.17795138888888884</v>
      </c>
      <c r="P10" s="61">
        <f>40/Q10</f>
        <v>9.365853658536588</v>
      </c>
      <c r="Q10" s="64">
        <f>O10/"01:00:00"</f>
        <v>4.270833333333332</v>
      </c>
      <c r="R10" s="67" t="s">
        <v>111</v>
      </c>
    </row>
    <row r="11" spans="1:18" ht="13.5">
      <c r="A11" s="46"/>
      <c r="B11" s="81"/>
      <c r="C11" s="54" t="s">
        <v>66</v>
      </c>
      <c r="D11" s="55"/>
      <c r="E11" s="54" t="s">
        <v>67</v>
      </c>
      <c r="F11" s="55"/>
      <c r="G11" s="52"/>
      <c r="H11" s="6">
        <v>0.38283564814814813</v>
      </c>
      <c r="I11" s="7">
        <f>20/J10</f>
        <v>8.674698795180728</v>
      </c>
      <c r="J11" s="65"/>
      <c r="K11" s="8">
        <v>0.4973958333333333</v>
      </c>
      <c r="L11" s="7">
        <f>20/M10</f>
        <v>10.176678445229683</v>
      </c>
      <c r="M11" s="65"/>
      <c r="N11" s="65"/>
      <c r="O11" s="59"/>
      <c r="P11" s="62"/>
      <c r="Q11" s="65"/>
      <c r="R11" s="68"/>
    </row>
    <row r="12" spans="1:18" ht="13.5">
      <c r="A12" s="46"/>
      <c r="B12" s="81"/>
      <c r="C12" s="54"/>
      <c r="D12" s="55"/>
      <c r="E12" s="54"/>
      <c r="F12" s="55"/>
      <c r="G12" s="52"/>
      <c r="H12" s="9">
        <v>0.38773148148148145</v>
      </c>
      <c r="I12" s="78" t="s">
        <v>104</v>
      </c>
      <c r="J12" s="65"/>
      <c r="K12" s="10">
        <v>0.5049537037037037</v>
      </c>
      <c r="L12" s="78" t="s">
        <v>106</v>
      </c>
      <c r="M12" s="65"/>
      <c r="N12" s="65"/>
      <c r="O12" s="59"/>
      <c r="P12" s="62"/>
      <c r="Q12" s="65"/>
      <c r="R12" s="68"/>
    </row>
    <row r="13" spans="1:18" ht="14.25" thickBot="1">
      <c r="A13" s="46"/>
      <c r="B13" s="82"/>
      <c r="C13" s="123"/>
      <c r="D13" s="124"/>
      <c r="E13" s="43" t="s">
        <v>69</v>
      </c>
      <c r="F13" s="34">
        <v>2000</v>
      </c>
      <c r="G13" s="53"/>
      <c r="H13" s="2">
        <f>H12-H11</f>
        <v>0.0048958333333333215</v>
      </c>
      <c r="I13" s="79"/>
      <c r="J13" s="66"/>
      <c r="K13" s="2">
        <f>K12-K11</f>
        <v>0.007557870370370423</v>
      </c>
      <c r="L13" s="79"/>
      <c r="M13" s="66"/>
      <c r="N13" s="66"/>
      <c r="O13" s="60"/>
      <c r="P13" s="63"/>
      <c r="Q13" s="66"/>
      <c r="R13" s="69"/>
    </row>
    <row r="14" spans="1:18" ht="13.5">
      <c r="A14" s="46"/>
      <c r="B14" s="80">
        <v>72</v>
      </c>
      <c r="C14" s="47"/>
      <c r="D14" s="48"/>
      <c r="E14" s="47">
        <v>55147</v>
      </c>
      <c r="F14" s="48"/>
      <c r="G14" s="51" t="s">
        <v>43</v>
      </c>
      <c r="H14" s="3">
        <v>0.2916666666666667</v>
      </c>
      <c r="I14" s="4">
        <f>H16-H14</f>
        <v>0.09606481481481477</v>
      </c>
      <c r="J14" s="64">
        <f>I14/"01:00:00"</f>
        <v>2.3055555555555545</v>
      </c>
      <c r="K14" s="5">
        <f>H16+TIME(0,40,0)</f>
        <v>0.41550925925925924</v>
      </c>
      <c r="L14" s="4">
        <f>K15-K14</f>
        <v>0.08199074074074075</v>
      </c>
      <c r="M14" s="64">
        <f>L14/"01:00:00"</f>
        <v>1.967777777777778</v>
      </c>
      <c r="N14" s="64" t="e">
        <f>#REF!/"01:00:00"</f>
        <v>#REF!</v>
      </c>
      <c r="O14" s="58">
        <f>I14+L14</f>
        <v>0.17805555555555552</v>
      </c>
      <c r="P14" s="61">
        <f>40/Q14</f>
        <v>9.3603744149766</v>
      </c>
      <c r="Q14" s="64">
        <f>O14/"01:00:00"</f>
        <v>4.2733333333333325</v>
      </c>
      <c r="R14" s="67" t="s">
        <v>112</v>
      </c>
    </row>
    <row r="15" spans="1:18" ht="13.5">
      <c r="A15" s="46"/>
      <c r="B15" s="81"/>
      <c r="C15" s="54" t="s">
        <v>70</v>
      </c>
      <c r="D15" s="55"/>
      <c r="E15" s="54" t="s">
        <v>71</v>
      </c>
      <c r="F15" s="55"/>
      <c r="G15" s="52"/>
      <c r="H15" s="6">
        <v>0.38287037037037036</v>
      </c>
      <c r="I15" s="7">
        <f>20/J14</f>
        <v>8.674698795180728</v>
      </c>
      <c r="J15" s="65"/>
      <c r="K15" s="8">
        <v>0.4975</v>
      </c>
      <c r="L15" s="7">
        <f>20/M14</f>
        <v>10.163749294184075</v>
      </c>
      <c r="M15" s="65"/>
      <c r="N15" s="65"/>
      <c r="O15" s="59"/>
      <c r="P15" s="62"/>
      <c r="Q15" s="65"/>
      <c r="R15" s="68"/>
    </row>
    <row r="16" spans="1:18" ht="13.5">
      <c r="A16" s="46"/>
      <c r="B16" s="81"/>
      <c r="C16" s="54"/>
      <c r="D16" s="55"/>
      <c r="E16" s="54"/>
      <c r="F16" s="55"/>
      <c r="G16" s="52"/>
      <c r="H16" s="9">
        <v>0.38773148148148145</v>
      </c>
      <c r="I16" s="78" t="s">
        <v>103</v>
      </c>
      <c r="J16" s="65"/>
      <c r="K16" s="10">
        <v>0.5028587962962963</v>
      </c>
      <c r="L16" s="78" t="s">
        <v>106</v>
      </c>
      <c r="M16" s="65"/>
      <c r="N16" s="65"/>
      <c r="O16" s="59"/>
      <c r="P16" s="62"/>
      <c r="Q16" s="65"/>
      <c r="R16" s="68"/>
    </row>
    <row r="17" spans="1:18" ht="14.25" thickBot="1">
      <c r="A17" s="46"/>
      <c r="B17" s="82"/>
      <c r="C17" s="123"/>
      <c r="D17" s="124"/>
      <c r="E17" s="33" t="s">
        <v>68</v>
      </c>
      <c r="F17" s="34">
        <v>2007</v>
      </c>
      <c r="G17" s="53"/>
      <c r="H17" s="2">
        <f>H16-H15</f>
        <v>0.004861111111111094</v>
      </c>
      <c r="I17" s="79"/>
      <c r="J17" s="66"/>
      <c r="K17" s="2">
        <f>K16-K15</f>
        <v>0.005358796296296264</v>
      </c>
      <c r="L17" s="79"/>
      <c r="M17" s="66"/>
      <c r="N17" s="66"/>
      <c r="O17" s="60"/>
      <c r="P17" s="63"/>
      <c r="Q17" s="66"/>
      <c r="R17" s="69"/>
    </row>
    <row r="18" spans="1:18" ht="13.5">
      <c r="A18" s="46"/>
      <c r="B18" s="80">
        <v>73</v>
      </c>
      <c r="C18" s="47"/>
      <c r="D18" s="48"/>
      <c r="E18" s="47">
        <v>54263</v>
      </c>
      <c r="F18" s="48"/>
      <c r="G18" s="51" t="s">
        <v>32</v>
      </c>
      <c r="H18" s="3">
        <v>0.2916666666666667</v>
      </c>
      <c r="I18" s="4">
        <f>H20-H18</f>
        <v>0.09155092592592595</v>
      </c>
      <c r="J18" s="64">
        <f>I18/"01:00:00"</f>
        <v>2.197222222222223</v>
      </c>
      <c r="K18" s="5">
        <f>H20+TIME(0,40,0)</f>
        <v>0.4109953703703704</v>
      </c>
      <c r="L18" s="4">
        <f>K19-K18</f>
        <v>0.09280092592592587</v>
      </c>
      <c r="M18" s="64">
        <f>L18/"01:00:00"</f>
        <v>2.227222222222221</v>
      </c>
      <c r="N18" s="64" t="e">
        <f>#REF!/"01:00:00"</f>
        <v>#REF!</v>
      </c>
      <c r="O18" s="58">
        <f>I18+L18</f>
        <v>0.18435185185185182</v>
      </c>
      <c r="P18" s="61">
        <f>40/Q18</f>
        <v>9.040683073832245</v>
      </c>
      <c r="Q18" s="64">
        <f>O18/"01:00:00"</f>
        <v>4.424444444444444</v>
      </c>
      <c r="R18" s="67" t="s">
        <v>113</v>
      </c>
    </row>
    <row r="19" spans="1:18" ht="13.5">
      <c r="A19" s="46"/>
      <c r="B19" s="81"/>
      <c r="C19" s="54" t="s">
        <v>45</v>
      </c>
      <c r="D19" s="55"/>
      <c r="E19" s="54" t="s">
        <v>72</v>
      </c>
      <c r="F19" s="55"/>
      <c r="G19" s="52"/>
      <c r="H19" s="6">
        <v>0.3791319444444445</v>
      </c>
      <c r="I19" s="7">
        <f>20/J18</f>
        <v>9.102402022756003</v>
      </c>
      <c r="J19" s="65"/>
      <c r="K19" s="8">
        <v>0.5037962962962963</v>
      </c>
      <c r="L19" s="7">
        <f>20/M18</f>
        <v>8.979795460214524</v>
      </c>
      <c r="M19" s="65"/>
      <c r="N19" s="65"/>
      <c r="O19" s="59"/>
      <c r="P19" s="62"/>
      <c r="Q19" s="65"/>
      <c r="R19" s="68"/>
    </row>
    <row r="20" spans="1:18" ht="13.5">
      <c r="A20" s="46"/>
      <c r="B20" s="81"/>
      <c r="C20" s="54"/>
      <c r="D20" s="55"/>
      <c r="E20" s="54"/>
      <c r="F20" s="55"/>
      <c r="G20" s="52"/>
      <c r="H20" s="9">
        <v>0.38321759259259264</v>
      </c>
      <c r="I20" s="78" t="s">
        <v>103</v>
      </c>
      <c r="J20" s="65"/>
      <c r="K20" s="10">
        <v>0.5160648148148148</v>
      </c>
      <c r="L20" s="78" t="s">
        <v>103</v>
      </c>
      <c r="M20" s="65"/>
      <c r="N20" s="65"/>
      <c r="O20" s="59"/>
      <c r="P20" s="62"/>
      <c r="Q20" s="65"/>
      <c r="R20" s="68"/>
    </row>
    <row r="21" spans="1:18" ht="14.25" thickBot="1">
      <c r="A21" s="46"/>
      <c r="B21" s="82"/>
      <c r="C21" s="123"/>
      <c r="D21" s="124"/>
      <c r="E21" s="33" t="s">
        <v>47</v>
      </c>
      <c r="F21" s="34">
        <v>2000</v>
      </c>
      <c r="G21" s="53"/>
      <c r="H21" s="2">
        <f>H20-H19</f>
        <v>0.004085648148148158</v>
      </c>
      <c r="I21" s="79"/>
      <c r="J21" s="66"/>
      <c r="K21" s="2">
        <f>K20-K19</f>
        <v>0.012268518518518512</v>
      </c>
      <c r="L21" s="79"/>
      <c r="M21" s="66"/>
      <c r="N21" s="66"/>
      <c r="O21" s="60"/>
      <c r="P21" s="63"/>
      <c r="Q21" s="66"/>
      <c r="R21" s="69"/>
    </row>
    <row r="22" spans="1:18" ht="13.5">
      <c r="A22" s="46"/>
      <c r="B22" s="80">
        <v>76</v>
      </c>
      <c r="C22" s="47"/>
      <c r="D22" s="48"/>
      <c r="E22" s="49">
        <v>53148</v>
      </c>
      <c r="F22" s="50"/>
      <c r="G22" s="51" t="s">
        <v>80</v>
      </c>
      <c r="H22" s="3">
        <v>0.2916666666666667</v>
      </c>
      <c r="I22" s="4">
        <f>H24-H22</f>
        <v>0.0930555555555555</v>
      </c>
      <c r="J22" s="64">
        <f>I22/"01:00:00"</f>
        <v>2.233333333333332</v>
      </c>
      <c r="K22" s="5">
        <f>H24+TIME(0,40,0)</f>
        <v>0.4125</v>
      </c>
      <c r="L22" s="4">
        <f>K23-K22</f>
        <v>0.09134259259259259</v>
      </c>
      <c r="M22" s="64">
        <f>L22/"01:00:00"</f>
        <v>2.192222222222222</v>
      </c>
      <c r="N22" s="64" t="e">
        <f>#REF!/"01:00:00"</f>
        <v>#REF!</v>
      </c>
      <c r="O22" s="58">
        <f>I22+L22</f>
        <v>0.1843981481481481</v>
      </c>
      <c r="P22" s="61">
        <f>40/Q22</f>
        <v>9.038413256339444</v>
      </c>
      <c r="Q22" s="64">
        <f>O22/"01:00:00"</f>
        <v>4.425555555555555</v>
      </c>
      <c r="R22" s="67" t="s">
        <v>114</v>
      </c>
    </row>
    <row r="23" spans="1:18" ht="13.5">
      <c r="A23" s="46"/>
      <c r="B23" s="81"/>
      <c r="C23" s="54" t="s">
        <v>81</v>
      </c>
      <c r="D23" s="55"/>
      <c r="E23" s="54" t="s">
        <v>31</v>
      </c>
      <c r="F23" s="55"/>
      <c r="G23" s="52"/>
      <c r="H23" s="6">
        <v>0.3791550925925926</v>
      </c>
      <c r="I23" s="7">
        <f>20/J22</f>
        <v>8.95522388059702</v>
      </c>
      <c r="J23" s="65"/>
      <c r="K23" s="8">
        <v>0.5038425925925926</v>
      </c>
      <c r="L23" s="7">
        <f>20/M22</f>
        <v>9.123162696401419</v>
      </c>
      <c r="M23" s="65"/>
      <c r="N23" s="65"/>
      <c r="O23" s="59"/>
      <c r="P23" s="62"/>
      <c r="Q23" s="65"/>
      <c r="R23" s="68"/>
    </row>
    <row r="24" spans="1:18" ht="13.5">
      <c r="A24" s="46"/>
      <c r="B24" s="81"/>
      <c r="C24" s="54"/>
      <c r="D24" s="55"/>
      <c r="E24" s="54"/>
      <c r="F24" s="55"/>
      <c r="G24" s="52"/>
      <c r="H24" s="9">
        <v>0.3847222222222222</v>
      </c>
      <c r="I24" s="78" t="s">
        <v>103</v>
      </c>
      <c r="J24" s="65"/>
      <c r="K24" s="10">
        <v>0.5103935185185186</v>
      </c>
      <c r="L24" s="78" t="s">
        <v>103</v>
      </c>
      <c r="M24" s="65"/>
      <c r="N24" s="65"/>
      <c r="O24" s="59"/>
      <c r="P24" s="62"/>
      <c r="Q24" s="65"/>
      <c r="R24" s="68"/>
    </row>
    <row r="25" spans="1:18" ht="14.25" thickBot="1">
      <c r="A25" s="46"/>
      <c r="B25" s="82"/>
      <c r="C25" s="123"/>
      <c r="D25" s="124"/>
      <c r="E25" s="33" t="s">
        <v>33</v>
      </c>
      <c r="F25" s="34">
        <v>2002</v>
      </c>
      <c r="G25" s="53"/>
      <c r="H25" s="2">
        <f>H24-H23</f>
        <v>0.005567129629629575</v>
      </c>
      <c r="I25" s="79"/>
      <c r="J25" s="66"/>
      <c r="K25" s="2">
        <f>K24-K23</f>
        <v>0.006550925925925988</v>
      </c>
      <c r="L25" s="79"/>
      <c r="M25" s="66"/>
      <c r="N25" s="66"/>
      <c r="O25" s="60"/>
      <c r="P25" s="63"/>
      <c r="Q25" s="66"/>
      <c r="R25" s="69"/>
    </row>
    <row r="26" spans="1:18" ht="13.5">
      <c r="A26" s="46"/>
      <c r="B26" s="80">
        <v>74</v>
      </c>
      <c r="C26" s="47"/>
      <c r="D26" s="48"/>
      <c r="E26" s="47"/>
      <c r="F26" s="48"/>
      <c r="G26" s="51" t="s">
        <v>46</v>
      </c>
      <c r="H26" s="3">
        <v>0.2916666666666667</v>
      </c>
      <c r="I26" s="4">
        <f>H28-H26</f>
        <v>0.09282407407407406</v>
      </c>
      <c r="J26" s="64">
        <f>I26/"01:00:00"</f>
        <v>2.2277777777777774</v>
      </c>
      <c r="K26" s="5">
        <f>H28+TIME(0,40,0)</f>
        <v>0.41226851851851853</v>
      </c>
      <c r="L26" s="4">
        <f>K27-K26</f>
        <v>0.09165509259259252</v>
      </c>
      <c r="M26" s="64">
        <f>L26/"01:00:00"</f>
        <v>2.1997222222222206</v>
      </c>
      <c r="N26" s="64" t="e">
        <f>#REF!/"01:00:00"</f>
        <v>#REF!</v>
      </c>
      <c r="O26" s="58">
        <f>I26+L26</f>
        <v>0.18447916666666658</v>
      </c>
      <c r="P26" s="61">
        <f>40/Q26</f>
        <v>9.034443817052516</v>
      </c>
      <c r="Q26" s="64">
        <f>O26/"01:00:00"</f>
        <v>4.427499999999998</v>
      </c>
      <c r="R26" s="67" t="s">
        <v>115</v>
      </c>
    </row>
    <row r="27" spans="1:18" ht="13.5">
      <c r="A27" s="46"/>
      <c r="B27" s="81"/>
      <c r="C27" s="54" t="s">
        <v>73</v>
      </c>
      <c r="D27" s="55"/>
      <c r="E27" s="54" t="s">
        <v>74</v>
      </c>
      <c r="F27" s="55"/>
      <c r="G27" s="52"/>
      <c r="H27" s="6">
        <v>0.37922453703703707</v>
      </c>
      <c r="I27" s="7">
        <f>20/J26</f>
        <v>8.977556109725688</v>
      </c>
      <c r="J27" s="65"/>
      <c r="K27" s="8">
        <v>0.5039236111111111</v>
      </c>
      <c r="L27" s="7">
        <f>20/M26</f>
        <v>9.092057077913886</v>
      </c>
      <c r="M27" s="65"/>
      <c r="N27" s="65"/>
      <c r="O27" s="59"/>
      <c r="P27" s="62"/>
      <c r="Q27" s="65"/>
      <c r="R27" s="68"/>
    </row>
    <row r="28" spans="1:18" ht="13.5">
      <c r="A28" s="46"/>
      <c r="B28" s="81"/>
      <c r="C28" s="54"/>
      <c r="D28" s="55"/>
      <c r="E28" s="54"/>
      <c r="F28" s="55"/>
      <c r="G28" s="52"/>
      <c r="H28" s="9">
        <v>0.38449074074074074</v>
      </c>
      <c r="I28" s="78" t="s">
        <v>103</v>
      </c>
      <c r="J28" s="65"/>
      <c r="K28" s="10">
        <v>0.5133680555555555</v>
      </c>
      <c r="L28" s="78" t="s">
        <v>105</v>
      </c>
      <c r="M28" s="65"/>
      <c r="N28" s="65"/>
      <c r="O28" s="59"/>
      <c r="P28" s="62"/>
      <c r="Q28" s="65"/>
      <c r="R28" s="68"/>
    </row>
    <row r="29" spans="1:18" ht="14.25" thickBot="1">
      <c r="A29" s="46"/>
      <c r="B29" s="82"/>
      <c r="C29" s="123"/>
      <c r="D29" s="124"/>
      <c r="E29" s="33" t="s">
        <v>75</v>
      </c>
      <c r="F29" s="34">
        <v>2004</v>
      </c>
      <c r="G29" s="53"/>
      <c r="H29" s="2">
        <f>H28-H27</f>
        <v>0.005266203703703676</v>
      </c>
      <c r="I29" s="79"/>
      <c r="J29" s="66"/>
      <c r="K29" s="2">
        <f>K28-K27</f>
        <v>0.009444444444444478</v>
      </c>
      <c r="L29" s="79"/>
      <c r="M29" s="66"/>
      <c r="N29" s="66"/>
      <c r="O29" s="60"/>
      <c r="P29" s="63"/>
      <c r="Q29" s="66"/>
      <c r="R29" s="69"/>
    </row>
    <row r="30" spans="1:18" ht="13.5">
      <c r="A30" s="46"/>
      <c r="B30" s="80">
        <v>75</v>
      </c>
      <c r="C30" s="47"/>
      <c r="D30" s="48"/>
      <c r="E30" s="47"/>
      <c r="F30" s="48"/>
      <c r="G30" s="51" t="s">
        <v>76</v>
      </c>
      <c r="H30" s="3">
        <v>0.2916666666666667</v>
      </c>
      <c r="I30" s="4">
        <f>H32-H30</f>
        <v>0.09293981481481484</v>
      </c>
      <c r="J30" s="64">
        <f>I30/"01:00:00"</f>
        <v>2.230555555555556</v>
      </c>
      <c r="K30" s="5">
        <f>H32+TIME(0,40,0)</f>
        <v>0.4123842592592593</v>
      </c>
      <c r="L30" s="4">
        <f>K31-K30</f>
        <v>0.09153935185185175</v>
      </c>
      <c r="M30" s="64">
        <f>L30/"01:00:00"</f>
        <v>2.196944444444442</v>
      </c>
      <c r="N30" s="64" t="e">
        <f>#REF!/"01:00:00"</f>
        <v>#REF!</v>
      </c>
      <c r="O30" s="58">
        <f>I30+L30</f>
        <v>0.18447916666666658</v>
      </c>
      <c r="P30" s="61">
        <f>40/Q30</f>
        <v>9.034443817052516</v>
      </c>
      <c r="Q30" s="64">
        <f>O30/"01:00:00"</f>
        <v>4.427499999999998</v>
      </c>
      <c r="R30" s="67" t="s">
        <v>116</v>
      </c>
    </row>
    <row r="31" spans="1:18" ht="13.5">
      <c r="A31" s="46"/>
      <c r="B31" s="81"/>
      <c r="C31" s="54" t="s">
        <v>77</v>
      </c>
      <c r="D31" s="55"/>
      <c r="E31" s="54" t="s">
        <v>78</v>
      </c>
      <c r="F31" s="55"/>
      <c r="G31" s="52"/>
      <c r="H31" s="6">
        <v>0.3792476851851852</v>
      </c>
      <c r="I31" s="7">
        <f>20/J30</f>
        <v>8.96637608966376</v>
      </c>
      <c r="J31" s="65"/>
      <c r="K31" s="8">
        <v>0.5039236111111111</v>
      </c>
      <c r="L31" s="7">
        <f>20/M30</f>
        <v>9.103552914401325</v>
      </c>
      <c r="M31" s="65"/>
      <c r="N31" s="65"/>
      <c r="O31" s="59"/>
      <c r="P31" s="62"/>
      <c r="Q31" s="65"/>
      <c r="R31" s="68"/>
    </row>
    <row r="32" spans="1:18" ht="13.5">
      <c r="A32" s="46"/>
      <c r="B32" s="81"/>
      <c r="C32" s="54"/>
      <c r="D32" s="55"/>
      <c r="E32" s="54"/>
      <c r="F32" s="55"/>
      <c r="G32" s="52"/>
      <c r="H32" s="9">
        <v>0.3846064814814815</v>
      </c>
      <c r="I32" s="78" t="s">
        <v>103</v>
      </c>
      <c r="J32" s="65"/>
      <c r="K32" s="10">
        <v>0.5190509259259259</v>
      </c>
      <c r="L32" s="78" t="s">
        <v>103</v>
      </c>
      <c r="M32" s="65"/>
      <c r="N32" s="65"/>
      <c r="O32" s="59"/>
      <c r="P32" s="62"/>
      <c r="Q32" s="65"/>
      <c r="R32" s="68"/>
    </row>
    <row r="33" spans="1:18" ht="14.25" thickBot="1">
      <c r="A33" s="46"/>
      <c r="B33" s="82"/>
      <c r="C33" s="123"/>
      <c r="D33" s="124"/>
      <c r="E33" s="33" t="s">
        <v>79</v>
      </c>
      <c r="F33" s="34">
        <v>2007</v>
      </c>
      <c r="G33" s="53"/>
      <c r="H33" s="2">
        <f>H32-H31</f>
        <v>0.00535879629629632</v>
      </c>
      <c r="I33" s="79"/>
      <c r="J33" s="66"/>
      <c r="K33" s="2">
        <f>K32-K31</f>
        <v>0.015127314814814885</v>
      </c>
      <c r="L33" s="79"/>
      <c r="M33" s="66"/>
      <c r="N33" s="66"/>
      <c r="O33" s="60"/>
      <c r="P33" s="63"/>
      <c r="Q33" s="66"/>
      <c r="R33" s="69"/>
    </row>
    <row r="34" spans="1:18" s="12" customFormat="1" ht="13.5">
      <c r="A34" s="46"/>
      <c r="B34" s="80">
        <v>77</v>
      </c>
      <c r="C34" s="47">
        <v>26510</v>
      </c>
      <c r="D34" s="48"/>
      <c r="E34" s="47"/>
      <c r="F34" s="48"/>
      <c r="G34" s="51" t="s">
        <v>82</v>
      </c>
      <c r="H34" s="3">
        <v>0.2916666666666667</v>
      </c>
      <c r="I34" s="4">
        <f>H36-H34</f>
        <v>0.14947916666666666</v>
      </c>
      <c r="J34" s="64">
        <f>I34/"01:00:00"</f>
        <v>3.5875</v>
      </c>
      <c r="K34" s="5">
        <f>H36+TIME(0,40,0)</f>
        <v>0.46892361111111114</v>
      </c>
      <c r="L34" s="4">
        <f>K35-K34</f>
        <v>0.06960648148148141</v>
      </c>
      <c r="M34" s="64">
        <f>L34/"01:00:00"</f>
        <v>1.6705555555555538</v>
      </c>
      <c r="N34" s="64" t="e">
        <f>#REF!/"01:00:00"</f>
        <v>#REF!</v>
      </c>
      <c r="O34" s="58">
        <f>I34+L34</f>
        <v>0.21908564814814807</v>
      </c>
      <c r="P34" s="61">
        <f>40/Q34</f>
        <v>7.607374927360137</v>
      </c>
      <c r="Q34" s="64">
        <f>O34/"01:00:00"</f>
        <v>5.258055555555554</v>
      </c>
      <c r="R34" s="67" t="s">
        <v>117</v>
      </c>
    </row>
    <row r="35" spans="1:18" s="12" customFormat="1" ht="13.5">
      <c r="A35" s="46"/>
      <c r="B35" s="81"/>
      <c r="C35" s="54" t="s">
        <v>83</v>
      </c>
      <c r="D35" s="55"/>
      <c r="E35" s="54" t="s">
        <v>84</v>
      </c>
      <c r="F35" s="55"/>
      <c r="G35" s="52"/>
      <c r="H35" s="6">
        <v>0.4069444444444445</v>
      </c>
      <c r="I35" s="7">
        <f>20/J34</f>
        <v>5.574912891986063</v>
      </c>
      <c r="J35" s="65"/>
      <c r="K35" s="8">
        <v>0.5385300925925925</v>
      </c>
      <c r="L35" s="7">
        <f>20/M34</f>
        <v>11.972065181243778</v>
      </c>
      <c r="M35" s="65"/>
      <c r="N35" s="65"/>
      <c r="O35" s="59"/>
      <c r="P35" s="62"/>
      <c r="Q35" s="65"/>
      <c r="R35" s="68"/>
    </row>
    <row r="36" spans="1:18" s="12" customFormat="1" ht="13.5">
      <c r="A36" s="46"/>
      <c r="B36" s="81"/>
      <c r="C36" s="54"/>
      <c r="D36" s="55"/>
      <c r="E36" s="54"/>
      <c r="F36" s="55"/>
      <c r="G36" s="52"/>
      <c r="H36" s="9">
        <v>0.44114583333333335</v>
      </c>
      <c r="I36" s="78" t="s">
        <v>103</v>
      </c>
      <c r="J36" s="65"/>
      <c r="K36" s="10">
        <v>0.5543402777777778</v>
      </c>
      <c r="L36" s="78" t="s">
        <v>106</v>
      </c>
      <c r="M36" s="65"/>
      <c r="N36" s="65"/>
      <c r="O36" s="59"/>
      <c r="P36" s="62"/>
      <c r="Q36" s="65"/>
      <c r="R36" s="68"/>
    </row>
    <row r="37" spans="1:18" s="12" customFormat="1" ht="14.25" thickBot="1">
      <c r="A37" s="46"/>
      <c r="B37" s="82"/>
      <c r="C37" s="123"/>
      <c r="D37" s="124"/>
      <c r="E37" s="33" t="s">
        <v>85</v>
      </c>
      <c r="F37" s="34">
        <v>2007</v>
      </c>
      <c r="G37" s="53"/>
      <c r="H37" s="2">
        <f>H36-H35</f>
        <v>0.03420138888888885</v>
      </c>
      <c r="I37" s="79"/>
      <c r="J37" s="66"/>
      <c r="K37" s="2">
        <f>K36-K35</f>
        <v>0.015810185185185288</v>
      </c>
      <c r="L37" s="79"/>
      <c r="M37" s="66"/>
      <c r="N37" s="66"/>
      <c r="O37" s="60"/>
      <c r="P37" s="63"/>
      <c r="Q37" s="66"/>
      <c r="R37" s="69"/>
    </row>
    <row r="38" spans="1:18" ht="13.5">
      <c r="A38" s="70" t="s">
        <v>35</v>
      </c>
      <c r="B38" s="71"/>
      <c r="C38" s="71"/>
      <c r="D38" s="71"/>
      <c r="E38" s="71"/>
      <c r="F38" s="71"/>
      <c r="G38" s="72"/>
      <c r="H38" s="3">
        <v>0.2916666666666667</v>
      </c>
      <c r="I38" s="4">
        <f>H40-H38</f>
        <v>0.11458333333333331</v>
      </c>
      <c r="J38" s="64">
        <f>I38/"01:00:00"</f>
        <v>2.7499999999999996</v>
      </c>
      <c r="K38" s="5">
        <f>H40+TIME(0,40,0)</f>
        <v>0.4340277777777778</v>
      </c>
      <c r="L38" s="4">
        <f>K39-K38</f>
        <v>0.11458333333333326</v>
      </c>
      <c r="M38" s="64">
        <f>L38/"01:00:00"</f>
        <v>2.7499999999999982</v>
      </c>
      <c r="N38" s="64" t="e">
        <f>#REF!/"01:00:00"</f>
        <v>#REF!</v>
      </c>
      <c r="O38" s="58">
        <f>I38+L38</f>
        <v>0.22916666666666657</v>
      </c>
      <c r="P38" s="61">
        <f>40/Q38</f>
        <v>7.272727272727275</v>
      </c>
      <c r="Q38" s="64">
        <f>O38/"01:00:00"</f>
        <v>5.499999999999998</v>
      </c>
      <c r="R38" s="125" t="s">
        <v>86</v>
      </c>
    </row>
    <row r="39" spans="1:18" ht="13.5">
      <c r="A39" s="44"/>
      <c r="B39" s="73"/>
      <c r="C39" s="73"/>
      <c r="D39" s="73"/>
      <c r="E39" s="73"/>
      <c r="F39" s="73"/>
      <c r="G39" s="74"/>
      <c r="H39" s="6">
        <v>0.3923611111111111</v>
      </c>
      <c r="I39" s="7">
        <f>20/J38</f>
        <v>7.272727272727274</v>
      </c>
      <c r="J39" s="65"/>
      <c r="K39" s="40">
        <v>0.548611111111111</v>
      </c>
      <c r="L39" s="7">
        <f>20/M38</f>
        <v>7.272727272727278</v>
      </c>
      <c r="M39" s="65"/>
      <c r="N39" s="65"/>
      <c r="O39" s="59"/>
      <c r="P39" s="62"/>
      <c r="Q39" s="65"/>
      <c r="R39" s="126"/>
    </row>
    <row r="40" spans="1:18" ht="13.5">
      <c r="A40" s="44"/>
      <c r="B40" s="73"/>
      <c r="C40" s="73"/>
      <c r="D40" s="73"/>
      <c r="E40" s="73"/>
      <c r="F40" s="73"/>
      <c r="G40" s="74"/>
      <c r="H40" s="9">
        <v>0.40625</v>
      </c>
      <c r="I40" s="78"/>
      <c r="J40" s="65"/>
      <c r="K40" s="10">
        <v>0.5694444444444444</v>
      </c>
      <c r="L40" s="78"/>
      <c r="M40" s="65"/>
      <c r="N40" s="65"/>
      <c r="O40" s="59"/>
      <c r="P40" s="62"/>
      <c r="Q40" s="65"/>
      <c r="R40" s="126"/>
    </row>
    <row r="41" spans="1:18" ht="14.25" thickBot="1">
      <c r="A41" s="75"/>
      <c r="B41" s="76"/>
      <c r="C41" s="76"/>
      <c r="D41" s="76"/>
      <c r="E41" s="76"/>
      <c r="F41" s="76"/>
      <c r="G41" s="77"/>
      <c r="H41" s="2">
        <f>H40-H39</f>
        <v>0.013888888888888895</v>
      </c>
      <c r="I41" s="79"/>
      <c r="J41" s="66"/>
      <c r="K41" s="2">
        <f>K40-K39</f>
        <v>0.02083333333333337</v>
      </c>
      <c r="L41" s="79"/>
      <c r="M41" s="66"/>
      <c r="N41" s="66"/>
      <c r="O41" s="60"/>
      <c r="P41" s="63"/>
      <c r="Q41" s="66"/>
      <c r="R41" s="127"/>
    </row>
    <row r="42" spans="1:18" ht="13.5">
      <c r="A42" s="70" t="s">
        <v>41</v>
      </c>
      <c r="B42" s="71"/>
      <c r="C42" s="71"/>
      <c r="D42" s="71"/>
      <c r="E42" s="71"/>
      <c r="F42" s="71"/>
      <c r="G42" s="72"/>
      <c r="H42" s="3">
        <v>0.2916666666666667</v>
      </c>
      <c r="I42" s="4">
        <f>H44-H42</f>
        <v>0.07291666666666663</v>
      </c>
      <c r="J42" s="64">
        <f>I42/"01:00:00"</f>
        <v>1.7499999999999991</v>
      </c>
      <c r="K42" s="5">
        <f>H44+TIME(0,40,0)</f>
        <v>0.3923611111111111</v>
      </c>
      <c r="L42" s="4">
        <f>K43-K42</f>
        <v>0.07291666666666663</v>
      </c>
      <c r="M42" s="64">
        <f>L42/"01:00:00"</f>
        <v>1.7499999999999991</v>
      </c>
      <c r="N42" s="64" t="e">
        <f>#REF!/"01:00:00"</f>
        <v>#REF!</v>
      </c>
      <c r="O42" s="58">
        <f>I42+L42</f>
        <v>0.14583333333333326</v>
      </c>
      <c r="P42" s="61">
        <f>40/Q42</f>
        <v>11.428571428571434</v>
      </c>
      <c r="Q42" s="64">
        <f>O42/"01:00:00"</f>
        <v>3.4999999999999982</v>
      </c>
      <c r="R42" s="67"/>
    </row>
    <row r="43" spans="1:18" ht="13.5">
      <c r="A43" s="44"/>
      <c r="B43" s="73"/>
      <c r="C43" s="73"/>
      <c r="D43" s="73"/>
      <c r="E43" s="73"/>
      <c r="F43" s="73"/>
      <c r="G43" s="74"/>
      <c r="H43" s="6">
        <v>0.3506944444444444</v>
      </c>
      <c r="I43" s="7">
        <f>20/J42</f>
        <v>11.428571428571434</v>
      </c>
      <c r="J43" s="65"/>
      <c r="K43" s="40">
        <v>0.46527777777777773</v>
      </c>
      <c r="L43" s="7">
        <f>20/M42</f>
        <v>11.428571428571434</v>
      </c>
      <c r="M43" s="65"/>
      <c r="N43" s="65"/>
      <c r="O43" s="59"/>
      <c r="P43" s="62"/>
      <c r="Q43" s="65"/>
      <c r="R43" s="68"/>
    </row>
    <row r="44" spans="1:18" ht="13.5">
      <c r="A44" s="44"/>
      <c r="B44" s="73"/>
      <c r="C44" s="73"/>
      <c r="D44" s="73"/>
      <c r="E44" s="73"/>
      <c r="F44" s="73"/>
      <c r="G44" s="74"/>
      <c r="H44" s="9">
        <v>0.3645833333333333</v>
      </c>
      <c r="I44" s="78"/>
      <c r="J44" s="65"/>
      <c r="K44" s="10">
        <v>0.4861111111111111</v>
      </c>
      <c r="L44" s="78"/>
      <c r="M44" s="65"/>
      <c r="N44" s="65"/>
      <c r="O44" s="59"/>
      <c r="P44" s="62"/>
      <c r="Q44" s="65"/>
      <c r="R44" s="68"/>
    </row>
    <row r="45" spans="1:18" ht="14.25" thickBot="1">
      <c r="A45" s="75"/>
      <c r="B45" s="76"/>
      <c r="C45" s="76"/>
      <c r="D45" s="76"/>
      <c r="E45" s="76"/>
      <c r="F45" s="76"/>
      <c r="G45" s="77"/>
      <c r="H45" s="2">
        <f>H44-H43</f>
        <v>0.013888888888888895</v>
      </c>
      <c r="I45" s="79"/>
      <c r="J45" s="66"/>
      <c r="K45" s="2">
        <f>K44-K43</f>
        <v>0.02083333333333337</v>
      </c>
      <c r="L45" s="79"/>
      <c r="M45" s="66"/>
      <c r="N45" s="66"/>
      <c r="O45" s="60"/>
      <c r="P45" s="63"/>
      <c r="Q45" s="66"/>
      <c r="R45" s="69"/>
    </row>
  </sheetData>
  <sheetProtection/>
  <mergeCells count="157">
    <mergeCell ref="R10:R13"/>
    <mergeCell ref="I12:I13"/>
    <mergeCell ref="L12:L13"/>
    <mergeCell ref="J10:J13"/>
    <mergeCell ref="M10:M13"/>
    <mergeCell ref="N10:N13"/>
    <mergeCell ref="O10:O13"/>
    <mergeCell ref="B10:B13"/>
    <mergeCell ref="E10:F10"/>
    <mergeCell ref="C13:D13"/>
    <mergeCell ref="C10:D10"/>
    <mergeCell ref="G10:G13"/>
    <mergeCell ref="C11:D12"/>
    <mergeCell ref="E5:F8"/>
    <mergeCell ref="R34:R37"/>
    <mergeCell ref="I36:I37"/>
    <mergeCell ref="L36:L37"/>
    <mergeCell ref="J34:J37"/>
    <mergeCell ref="M34:M37"/>
    <mergeCell ref="N34:N37"/>
    <mergeCell ref="O34:O37"/>
    <mergeCell ref="P10:P13"/>
    <mergeCell ref="Q10:Q13"/>
    <mergeCell ref="R42:R45"/>
    <mergeCell ref="R38:R41"/>
    <mergeCell ref="Q38:Q41"/>
    <mergeCell ref="P38:P41"/>
    <mergeCell ref="Q34:Q37"/>
    <mergeCell ref="P42:P45"/>
    <mergeCell ref="Q42:Q45"/>
    <mergeCell ref="P34:P37"/>
    <mergeCell ref="B4:B9"/>
    <mergeCell ref="O4:O7"/>
    <mergeCell ref="K4:L4"/>
    <mergeCell ref="O38:O41"/>
    <mergeCell ref="L8:L9"/>
    <mergeCell ref="O8:O9"/>
    <mergeCell ref="L40:L41"/>
    <mergeCell ref="C37:D37"/>
    <mergeCell ref="B34:B37"/>
    <mergeCell ref="M38:M41"/>
    <mergeCell ref="E4:F4"/>
    <mergeCell ref="C5:D8"/>
    <mergeCell ref="P3:R3"/>
    <mergeCell ref="R4:R9"/>
    <mergeCell ref="H4:I4"/>
    <mergeCell ref="P4:P7"/>
    <mergeCell ref="P8:P9"/>
    <mergeCell ref="I8:I9"/>
    <mergeCell ref="H5:I5"/>
    <mergeCell ref="K5:L5"/>
    <mergeCell ref="O42:O45"/>
    <mergeCell ref="A10:A37"/>
    <mergeCell ref="F2:L2"/>
    <mergeCell ref="A3:O3"/>
    <mergeCell ref="A1:E2"/>
    <mergeCell ref="A4:A9"/>
    <mergeCell ref="G4:G8"/>
    <mergeCell ref="C9:D9"/>
    <mergeCell ref="E9:F9"/>
    <mergeCell ref="C4:D4"/>
    <mergeCell ref="A42:G45"/>
    <mergeCell ref="I40:I41"/>
    <mergeCell ref="J38:J41"/>
    <mergeCell ref="N38:N41"/>
    <mergeCell ref="A38:G41"/>
    <mergeCell ref="N42:N45"/>
    <mergeCell ref="I44:I45"/>
    <mergeCell ref="L44:L45"/>
    <mergeCell ref="J42:J45"/>
    <mergeCell ref="M42:M45"/>
    <mergeCell ref="E11:F12"/>
    <mergeCell ref="B14:B17"/>
    <mergeCell ref="C14:D14"/>
    <mergeCell ref="E14:F14"/>
    <mergeCell ref="G14:G17"/>
    <mergeCell ref="C15:D16"/>
    <mergeCell ref="E15:F16"/>
    <mergeCell ref="C17:D17"/>
    <mergeCell ref="B18:B21"/>
    <mergeCell ref="C18:D18"/>
    <mergeCell ref="E18:F18"/>
    <mergeCell ref="G18:G21"/>
    <mergeCell ref="C19:D20"/>
    <mergeCell ref="E19:F20"/>
    <mergeCell ref="C21:D21"/>
    <mergeCell ref="B26:B29"/>
    <mergeCell ref="C26:D26"/>
    <mergeCell ref="E26:F26"/>
    <mergeCell ref="G26:G29"/>
    <mergeCell ref="C27:D28"/>
    <mergeCell ref="E27:F28"/>
    <mergeCell ref="C29:D29"/>
    <mergeCell ref="B30:B33"/>
    <mergeCell ref="C30:D30"/>
    <mergeCell ref="E30:F30"/>
    <mergeCell ref="G30:G33"/>
    <mergeCell ref="C31:D32"/>
    <mergeCell ref="E31:F32"/>
    <mergeCell ref="C33:D33"/>
    <mergeCell ref="B22:B25"/>
    <mergeCell ref="C22:D22"/>
    <mergeCell ref="E22:F22"/>
    <mergeCell ref="G22:G25"/>
    <mergeCell ref="C23:D24"/>
    <mergeCell ref="E23:F24"/>
    <mergeCell ref="C25:D25"/>
    <mergeCell ref="C34:D34"/>
    <mergeCell ref="E34:F34"/>
    <mergeCell ref="G34:G37"/>
    <mergeCell ref="C35:D36"/>
    <mergeCell ref="E35:F36"/>
    <mergeCell ref="P14:P17"/>
    <mergeCell ref="Q14:Q17"/>
    <mergeCell ref="R14:R17"/>
    <mergeCell ref="I16:I17"/>
    <mergeCell ref="L16:L17"/>
    <mergeCell ref="J14:J17"/>
    <mergeCell ref="M14:M17"/>
    <mergeCell ref="N14:N17"/>
    <mergeCell ref="O14:O17"/>
    <mergeCell ref="P18:P21"/>
    <mergeCell ref="Q18:Q21"/>
    <mergeCell ref="R18:R21"/>
    <mergeCell ref="I20:I21"/>
    <mergeCell ref="L20:L21"/>
    <mergeCell ref="J18:J21"/>
    <mergeCell ref="M18:M21"/>
    <mergeCell ref="N18:N21"/>
    <mergeCell ref="O18:O21"/>
    <mergeCell ref="P26:P29"/>
    <mergeCell ref="Q26:Q29"/>
    <mergeCell ref="R26:R29"/>
    <mergeCell ref="I28:I29"/>
    <mergeCell ref="L28:L29"/>
    <mergeCell ref="J26:J29"/>
    <mergeCell ref="M26:M29"/>
    <mergeCell ref="N26:N29"/>
    <mergeCell ref="O26:O29"/>
    <mergeCell ref="P30:P33"/>
    <mergeCell ref="Q30:Q33"/>
    <mergeCell ref="R30:R33"/>
    <mergeCell ref="I32:I33"/>
    <mergeCell ref="L32:L33"/>
    <mergeCell ref="J30:J33"/>
    <mergeCell ref="M30:M33"/>
    <mergeCell ref="N30:N33"/>
    <mergeCell ref="O30:O33"/>
    <mergeCell ref="P22:P25"/>
    <mergeCell ref="Q22:Q25"/>
    <mergeCell ref="R22:R25"/>
    <mergeCell ref="I24:I25"/>
    <mergeCell ref="L24:L25"/>
    <mergeCell ref="J22:J25"/>
    <mergeCell ref="M22:M25"/>
    <mergeCell ref="N22:N25"/>
    <mergeCell ref="O22:O25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100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1" customWidth="1"/>
    <col min="2" max="2" width="7.875" style="12" customWidth="1"/>
    <col min="3" max="4" width="7.50390625" style="13" customWidth="1"/>
    <col min="5" max="7" width="9.00390625" style="11" customWidth="1"/>
    <col min="8" max="8" width="0.12890625" style="11" customWidth="1"/>
    <col min="9" max="9" width="9.00390625" style="14" customWidth="1"/>
    <col min="10" max="10" width="9.00390625" style="11" customWidth="1"/>
    <col min="11" max="12" width="8.625" style="11" hidden="1" customWidth="1"/>
    <col min="13" max="13" width="9.00390625" style="14" customWidth="1"/>
    <col min="14" max="14" width="12.625" style="11" customWidth="1"/>
    <col min="15" max="15" width="0.12890625" style="11" customWidth="1"/>
    <col min="16" max="16" width="12.625" style="11" customWidth="1"/>
    <col min="17" max="16384" width="9.00390625" style="11" customWidth="1"/>
  </cols>
  <sheetData>
    <row r="1" spans="1:13" ht="13.5">
      <c r="A1" s="119" t="s">
        <v>30</v>
      </c>
      <c r="B1" s="119"/>
      <c r="C1" s="119"/>
      <c r="D1" s="119"/>
      <c r="E1" s="119"/>
      <c r="I1" s="11"/>
      <c r="M1" s="11"/>
    </row>
    <row r="2" spans="1:22" ht="14.25">
      <c r="A2" s="119"/>
      <c r="B2" s="119"/>
      <c r="C2" s="119"/>
      <c r="D2" s="119"/>
      <c r="E2" s="119"/>
      <c r="F2" s="120" t="s">
        <v>56</v>
      </c>
      <c r="G2" s="120"/>
      <c r="H2" s="120"/>
      <c r="I2" s="120"/>
      <c r="J2" s="120"/>
      <c r="K2" s="120"/>
      <c r="L2" s="120"/>
      <c r="M2" s="120"/>
      <c r="N2" s="14" t="s">
        <v>107</v>
      </c>
      <c r="O2" s="32"/>
      <c r="P2" s="32"/>
      <c r="Q2" s="32"/>
      <c r="R2" s="32"/>
      <c r="S2" s="32"/>
      <c r="T2" s="32"/>
      <c r="U2" s="32"/>
      <c r="V2" s="12"/>
    </row>
    <row r="3" spans="1:16" ht="14.25">
      <c r="A3" s="130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22" t="s">
        <v>57</v>
      </c>
      <c r="O4" s="122"/>
      <c r="P4" s="122"/>
    </row>
    <row r="5" spans="1:16" ht="13.5" customHeight="1">
      <c r="A5" s="107" t="s">
        <v>0</v>
      </c>
      <c r="B5" s="111" t="s">
        <v>7</v>
      </c>
      <c r="C5" s="115" t="s">
        <v>39</v>
      </c>
      <c r="D5" s="116"/>
      <c r="E5" s="115" t="s">
        <v>39</v>
      </c>
      <c r="F5" s="116"/>
      <c r="G5" s="83" t="s">
        <v>3</v>
      </c>
      <c r="H5" s="15"/>
      <c r="I5" s="104" t="s">
        <v>26</v>
      </c>
      <c r="J5" s="105"/>
      <c r="K5" s="16"/>
      <c r="L5" s="17"/>
      <c r="M5" s="132" t="s">
        <v>4</v>
      </c>
      <c r="N5" s="86" t="s">
        <v>5</v>
      </c>
      <c r="O5" s="18"/>
      <c r="P5" s="86" t="s">
        <v>6</v>
      </c>
    </row>
    <row r="6" spans="1:16" ht="13.5" customHeight="1">
      <c r="A6" s="108"/>
      <c r="B6" s="112"/>
      <c r="C6" s="91" t="s">
        <v>1</v>
      </c>
      <c r="D6" s="92"/>
      <c r="E6" s="91" t="s">
        <v>2</v>
      </c>
      <c r="F6" s="92"/>
      <c r="G6" s="84"/>
      <c r="H6" s="36"/>
      <c r="I6" s="97" t="s">
        <v>37</v>
      </c>
      <c r="J6" s="98"/>
      <c r="K6" s="37"/>
      <c r="L6" s="38"/>
      <c r="M6" s="133"/>
      <c r="N6" s="87"/>
      <c r="O6" s="39"/>
      <c r="P6" s="87"/>
    </row>
    <row r="7" spans="1:16" s="12" customFormat="1" ht="14.25" customHeight="1">
      <c r="A7" s="109"/>
      <c r="B7" s="113"/>
      <c r="C7" s="93"/>
      <c r="D7" s="94"/>
      <c r="E7" s="93"/>
      <c r="F7" s="94"/>
      <c r="G7" s="85"/>
      <c r="H7" s="21"/>
      <c r="I7" s="19" t="s">
        <v>27</v>
      </c>
      <c r="J7" s="20" t="s">
        <v>14</v>
      </c>
      <c r="K7" s="21"/>
      <c r="L7" s="22"/>
      <c r="M7" s="134"/>
      <c r="N7" s="88"/>
      <c r="O7" s="23"/>
      <c r="P7" s="88"/>
    </row>
    <row r="8" spans="1:16" s="12" customFormat="1" ht="13.5">
      <c r="A8" s="109"/>
      <c r="B8" s="113"/>
      <c r="C8" s="93"/>
      <c r="D8" s="94"/>
      <c r="E8" s="93"/>
      <c r="F8" s="94"/>
      <c r="G8" s="85"/>
      <c r="H8" s="21"/>
      <c r="I8" s="19" t="s">
        <v>19</v>
      </c>
      <c r="J8" s="20" t="s">
        <v>15</v>
      </c>
      <c r="K8" s="21"/>
      <c r="L8" s="22"/>
      <c r="M8" s="134"/>
      <c r="N8" s="88"/>
      <c r="O8" s="23"/>
      <c r="P8" s="88"/>
    </row>
    <row r="9" spans="1:16" s="12" customFormat="1" ht="13.5">
      <c r="A9" s="131"/>
      <c r="B9" s="113"/>
      <c r="C9" s="95"/>
      <c r="D9" s="96"/>
      <c r="E9" s="95"/>
      <c r="F9" s="96"/>
      <c r="G9" s="85"/>
      <c r="H9" s="25"/>
      <c r="I9" s="24" t="s">
        <v>12</v>
      </c>
      <c r="J9" s="99" t="s">
        <v>16</v>
      </c>
      <c r="K9" s="25"/>
      <c r="L9" s="31"/>
      <c r="M9" s="135"/>
      <c r="N9" s="89"/>
      <c r="O9" s="26"/>
      <c r="P9" s="89"/>
    </row>
    <row r="10" spans="1:16" s="12" customFormat="1" ht="14.25" thickBot="1">
      <c r="A10" s="110"/>
      <c r="B10" s="114"/>
      <c r="C10" s="117" t="s">
        <v>8</v>
      </c>
      <c r="D10" s="118"/>
      <c r="E10" s="117" t="s">
        <v>9</v>
      </c>
      <c r="F10" s="118"/>
      <c r="G10" s="27" t="s">
        <v>25</v>
      </c>
      <c r="H10" s="28"/>
      <c r="I10" s="1" t="s">
        <v>13</v>
      </c>
      <c r="J10" s="100"/>
      <c r="K10" s="28"/>
      <c r="L10" s="29"/>
      <c r="M10" s="136"/>
      <c r="N10" s="90"/>
      <c r="O10" s="30"/>
      <c r="P10" s="90"/>
    </row>
    <row r="11" spans="1:16" s="12" customFormat="1" ht="13.5">
      <c r="A11" s="46">
        <v>1</v>
      </c>
      <c r="B11" s="80">
        <v>111</v>
      </c>
      <c r="C11" s="47"/>
      <c r="D11" s="48"/>
      <c r="E11" s="47">
        <v>55148</v>
      </c>
      <c r="F11" s="48"/>
      <c r="G11" s="51" t="s">
        <v>32</v>
      </c>
      <c r="H11" s="11"/>
      <c r="I11" s="5">
        <v>0.3020833333333333</v>
      </c>
      <c r="J11" s="4">
        <f>I12-I11</f>
        <v>0.09857638888888887</v>
      </c>
      <c r="K11" s="64">
        <f>J11/"01:00:00"</f>
        <v>2.365833333333333</v>
      </c>
      <c r="L11" s="64" t="e">
        <f>#REF!/"01:00:00"</f>
        <v>#REF!</v>
      </c>
      <c r="M11" s="58">
        <f>J11</f>
        <v>0.09857638888888887</v>
      </c>
      <c r="N11" s="61">
        <f>20/O11</f>
        <v>8.453680873547025</v>
      </c>
      <c r="O11" s="64">
        <f>M11/"01:00:00"</f>
        <v>2.365833333333333</v>
      </c>
      <c r="P11" s="67" t="s">
        <v>118</v>
      </c>
    </row>
    <row r="12" spans="1:16" s="12" customFormat="1" ht="13.5">
      <c r="A12" s="46"/>
      <c r="B12" s="81"/>
      <c r="C12" s="54" t="s">
        <v>87</v>
      </c>
      <c r="D12" s="55"/>
      <c r="E12" s="54" t="s">
        <v>88</v>
      </c>
      <c r="F12" s="55"/>
      <c r="G12" s="52"/>
      <c r="H12" s="11"/>
      <c r="I12" s="8">
        <v>0.4006597222222222</v>
      </c>
      <c r="J12" s="7">
        <f>20/K11</f>
        <v>8.453680873547025</v>
      </c>
      <c r="K12" s="65"/>
      <c r="L12" s="65"/>
      <c r="M12" s="59"/>
      <c r="N12" s="62"/>
      <c r="O12" s="65"/>
      <c r="P12" s="68"/>
    </row>
    <row r="13" spans="1:16" s="12" customFormat="1" ht="13.5">
      <c r="A13" s="46"/>
      <c r="B13" s="81"/>
      <c r="C13" s="54"/>
      <c r="D13" s="55"/>
      <c r="E13" s="54"/>
      <c r="F13" s="55"/>
      <c r="G13" s="52"/>
      <c r="H13" s="11"/>
      <c r="I13" s="10">
        <v>0.4168055555555556</v>
      </c>
      <c r="J13" s="78" t="s">
        <v>103</v>
      </c>
      <c r="K13" s="65"/>
      <c r="L13" s="65"/>
      <c r="M13" s="59"/>
      <c r="N13" s="62"/>
      <c r="O13" s="65"/>
      <c r="P13" s="68"/>
    </row>
    <row r="14" spans="1:16" s="12" customFormat="1" ht="14.25" thickBot="1">
      <c r="A14" s="46"/>
      <c r="B14" s="82"/>
      <c r="C14" s="56"/>
      <c r="D14" s="57"/>
      <c r="E14" s="33" t="s">
        <v>68</v>
      </c>
      <c r="F14" s="34">
        <v>2007</v>
      </c>
      <c r="G14" s="53"/>
      <c r="H14" s="11"/>
      <c r="I14" s="2">
        <f>I13-I12</f>
        <v>0.016145833333333415</v>
      </c>
      <c r="J14" s="79"/>
      <c r="K14" s="66"/>
      <c r="L14" s="66"/>
      <c r="M14" s="60"/>
      <c r="N14" s="63"/>
      <c r="O14" s="66"/>
      <c r="P14" s="69"/>
    </row>
    <row r="15" spans="1:16" s="12" customFormat="1" ht="13.5">
      <c r="A15" s="46"/>
      <c r="B15" s="80">
        <v>114</v>
      </c>
      <c r="C15" s="47"/>
      <c r="D15" s="48"/>
      <c r="E15" s="47"/>
      <c r="F15" s="48"/>
      <c r="G15" s="51" t="s">
        <v>32</v>
      </c>
      <c r="H15" s="11"/>
      <c r="I15" s="5">
        <v>0.3020833333333333</v>
      </c>
      <c r="J15" s="4">
        <f>I16-I15</f>
        <v>0.09859953703703705</v>
      </c>
      <c r="K15" s="64">
        <f>J15/"01:00:00"</f>
        <v>2.3663888888888893</v>
      </c>
      <c r="L15" s="64" t="e">
        <f>#REF!/"01:00:00"</f>
        <v>#REF!</v>
      </c>
      <c r="M15" s="58">
        <f>J15</f>
        <v>0.09859953703703705</v>
      </c>
      <c r="N15" s="61">
        <f>20/O15</f>
        <v>8.451696208475171</v>
      </c>
      <c r="O15" s="64">
        <f>M15/"01:00:00"</f>
        <v>2.3663888888888893</v>
      </c>
      <c r="P15" s="67" t="s">
        <v>119</v>
      </c>
    </row>
    <row r="16" spans="1:16" s="12" customFormat="1" ht="13.5">
      <c r="A16" s="46"/>
      <c r="B16" s="81"/>
      <c r="C16" s="54" t="s">
        <v>91</v>
      </c>
      <c r="D16" s="55"/>
      <c r="E16" s="54" t="s">
        <v>92</v>
      </c>
      <c r="F16" s="55"/>
      <c r="G16" s="52"/>
      <c r="H16" s="11"/>
      <c r="I16" s="8">
        <v>0.40068287037037037</v>
      </c>
      <c r="J16" s="7">
        <f>20/K15</f>
        <v>8.451696208475171</v>
      </c>
      <c r="K16" s="65"/>
      <c r="L16" s="65"/>
      <c r="M16" s="59"/>
      <c r="N16" s="62"/>
      <c r="O16" s="65"/>
      <c r="P16" s="68"/>
    </row>
    <row r="17" spans="1:16" s="12" customFormat="1" ht="13.5">
      <c r="A17" s="46"/>
      <c r="B17" s="81"/>
      <c r="C17" s="54"/>
      <c r="D17" s="55"/>
      <c r="E17" s="54"/>
      <c r="F17" s="55"/>
      <c r="G17" s="52"/>
      <c r="H17" s="11"/>
      <c r="I17" s="10">
        <v>0.40806712962962965</v>
      </c>
      <c r="J17" s="78" t="s">
        <v>106</v>
      </c>
      <c r="K17" s="65"/>
      <c r="L17" s="65"/>
      <c r="M17" s="59"/>
      <c r="N17" s="62"/>
      <c r="O17" s="65"/>
      <c r="P17" s="68"/>
    </row>
    <row r="18" spans="1:16" s="12" customFormat="1" ht="14.25" thickBot="1">
      <c r="A18" s="46"/>
      <c r="B18" s="82"/>
      <c r="C18" s="56"/>
      <c r="D18" s="57"/>
      <c r="E18" s="33" t="s">
        <v>93</v>
      </c>
      <c r="F18" s="34">
        <v>1998</v>
      </c>
      <c r="G18" s="53"/>
      <c r="H18" s="11"/>
      <c r="I18" s="2">
        <f>I17-I16</f>
        <v>0.007384259259259285</v>
      </c>
      <c r="J18" s="79"/>
      <c r="K18" s="66"/>
      <c r="L18" s="66"/>
      <c r="M18" s="60"/>
      <c r="N18" s="63"/>
      <c r="O18" s="66"/>
      <c r="P18" s="69"/>
    </row>
    <row r="19" spans="1:16" s="12" customFormat="1" ht="13.5">
      <c r="A19" s="46"/>
      <c r="B19" s="80">
        <v>113</v>
      </c>
      <c r="C19" s="47"/>
      <c r="D19" s="48"/>
      <c r="E19" s="47"/>
      <c r="F19" s="48"/>
      <c r="G19" s="51" t="s">
        <v>32</v>
      </c>
      <c r="H19" s="11"/>
      <c r="I19" s="5">
        <v>0.3020833333333333</v>
      </c>
      <c r="J19" s="4">
        <f>I20-I19</f>
        <v>0.09864583333333332</v>
      </c>
      <c r="K19" s="64">
        <f>J19/"01:00:00"</f>
        <v>2.3674999999999997</v>
      </c>
      <c r="L19" s="64" t="e">
        <f>#REF!/"01:00:00"</f>
        <v>#REF!</v>
      </c>
      <c r="M19" s="58">
        <f>J19</f>
        <v>0.09864583333333332</v>
      </c>
      <c r="N19" s="61">
        <f>20/O19</f>
        <v>8.447729672650476</v>
      </c>
      <c r="O19" s="64">
        <f>M19/"01:00:00"</f>
        <v>2.3674999999999997</v>
      </c>
      <c r="P19" s="67" t="s">
        <v>120</v>
      </c>
    </row>
    <row r="20" spans="1:16" s="12" customFormat="1" ht="13.5">
      <c r="A20" s="46"/>
      <c r="B20" s="81"/>
      <c r="C20" s="54" t="s">
        <v>100</v>
      </c>
      <c r="D20" s="55"/>
      <c r="E20" s="54" t="s">
        <v>90</v>
      </c>
      <c r="F20" s="55"/>
      <c r="G20" s="52"/>
      <c r="H20" s="11"/>
      <c r="I20" s="8">
        <v>0.40072916666666664</v>
      </c>
      <c r="J20" s="7">
        <f>20/K19</f>
        <v>8.447729672650476</v>
      </c>
      <c r="K20" s="65"/>
      <c r="L20" s="65"/>
      <c r="M20" s="59"/>
      <c r="N20" s="62"/>
      <c r="O20" s="65"/>
      <c r="P20" s="68"/>
    </row>
    <row r="21" spans="1:16" s="12" customFormat="1" ht="13.5">
      <c r="A21" s="46"/>
      <c r="B21" s="81"/>
      <c r="C21" s="54"/>
      <c r="D21" s="55"/>
      <c r="E21" s="54"/>
      <c r="F21" s="55"/>
      <c r="G21" s="52"/>
      <c r="H21" s="11"/>
      <c r="I21" s="10">
        <v>0.4109027777777778</v>
      </c>
      <c r="J21" s="78" t="s">
        <v>104</v>
      </c>
      <c r="K21" s="65"/>
      <c r="L21" s="65"/>
      <c r="M21" s="59"/>
      <c r="N21" s="62"/>
      <c r="O21" s="65"/>
      <c r="P21" s="68"/>
    </row>
    <row r="22" spans="1:16" s="12" customFormat="1" ht="14.25" thickBot="1">
      <c r="A22" s="46"/>
      <c r="B22" s="82"/>
      <c r="C22" s="56"/>
      <c r="D22" s="57"/>
      <c r="E22" s="33" t="s">
        <v>49</v>
      </c>
      <c r="F22" s="34">
        <v>2008</v>
      </c>
      <c r="G22" s="53"/>
      <c r="H22" s="11"/>
      <c r="I22" s="2">
        <f>I21-I20</f>
        <v>0.010173611111111147</v>
      </c>
      <c r="J22" s="79"/>
      <c r="K22" s="66"/>
      <c r="L22" s="66"/>
      <c r="M22" s="60"/>
      <c r="N22" s="63"/>
      <c r="O22" s="66"/>
      <c r="P22" s="69"/>
    </row>
    <row r="23" spans="1:16" s="12" customFormat="1" ht="13.5">
      <c r="A23" s="46"/>
      <c r="B23" s="80">
        <v>112</v>
      </c>
      <c r="C23" s="49">
        <v>24982</v>
      </c>
      <c r="D23" s="50"/>
      <c r="E23" s="47"/>
      <c r="F23" s="48"/>
      <c r="G23" s="51" t="s">
        <v>32</v>
      </c>
      <c r="H23" s="11"/>
      <c r="I23" s="5">
        <v>0.3020833333333333</v>
      </c>
      <c r="J23" s="4">
        <f>I24-I23</f>
        <v>0.10221064814814818</v>
      </c>
      <c r="K23" s="64">
        <f>J23/"01:00:00"</f>
        <v>2.453055555555556</v>
      </c>
      <c r="L23" s="64" t="e">
        <f>#REF!/"01:00:00"</f>
        <v>#REF!</v>
      </c>
      <c r="M23" s="58">
        <f>J23</f>
        <v>0.10221064814814818</v>
      </c>
      <c r="N23" s="61">
        <f>20/O23</f>
        <v>8.153097044502319</v>
      </c>
      <c r="O23" s="64">
        <f>M23/"01:00:00"</f>
        <v>2.453055555555556</v>
      </c>
      <c r="P23" s="67" t="s">
        <v>121</v>
      </c>
    </row>
    <row r="24" spans="1:16" s="12" customFormat="1" ht="13.5">
      <c r="A24" s="46"/>
      <c r="B24" s="81"/>
      <c r="C24" s="54" t="s">
        <v>48</v>
      </c>
      <c r="D24" s="55"/>
      <c r="E24" s="54" t="s">
        <v>89</v>
      </c>
      <c r="F24" s="55"/>
      <c r="G24" s="52"/>
      <c r="H24" s="11"/>
      <c r="I24" s="8">
        <v>0.4042939814814815</v>
      </c>
      <c r="J24" s="7">
        <f>20/K23</f>
        <v>8.153097044502319</v>
      </c>
      <c r="K24" s="65"/>
      <c r="L24" s="65"/>
      <c r="M24" s="59"/>
      <c r="N24" s="62"/>
      <c r="O24" s="65"/>
      <c r="P24" s="68"/>
    </row>
    <row r="25" spans="1:16" s="12" customFormat="1" ht="13.5">
      <c r="A25" s="46"/>
      <c r="B25" s="81"/>
      <c r="C25" s="54"/>
      <c r="D25" s="55"/>
      <c r="E25" s="54"/>
      <c r="F25" s="55"/>
      <c r="G25" s="52"/>
      <c r="H25" s="11"/>
      <c r="I25" s="10">
        <v>0.42216435185185186</v>
      </c>
      <c r="J25" s="78" t="s">
        <v>106</v>
      </c>
      <c r="K25" s="65"/>
      <c r="L25" s="65"/>
      <c r="M25" s="59"/>
      <c r="N25" s="62"/>
      <c r="O25" s="65"/>
      <c r="P25" s="68"/>
    </row>
    <row r="26" spans="1:16" s="12" customFormat="1" ht="14.25" thickBot="1">
      <c r="A26" s="46"/>
      <c r="B26" s="82"/>
      <c r="C26" s="56"/>
      <c r="D26" s="57"/>
      <c r="E26" s="33" t="s">
        <v>33</v>
      </c>
      <c r="F26" s="34">
        <v>2008</v>
      </c>
      <c r="G26" s="53"/>
      <c r="H26" s="11"/>
      <c r="I26" s="2">
        <f>I25-I24</f>
        <v>0.01787037037037037</v>
      </c>
      <c r="J26" s="79"/>
      <c r="K26" s="66"/>
      <c r="L26" s="66"/>
      <c r="M26" s="60"/>
      <c r="N26" s="63"/>
      <c r="O26" s="66"/>
      <c r="P26" s="69"/>
    </row>
    <row r="27" spans="1:16" s="12" customFormat="1" ht="13.5">
      <c r="A27" s="46"/>
      <c r="B27" s="80">
        <v>115</v>
      </c>
      <c r="C27" s="47"/>
      <c r="D27" s="48"/>
      <c r="E27" s="47"/>
      <c r="F27" s="48"/>
      <c r="G27" s="51" t="s">
        <v>94</v>
      </c>
      <c r="H27" s="11"/>
      <c r="I27" s="5">
        <v>0.3020833333333333</v>
      </c>
      <c r="J27" s="4">
        <f>I28-I27</f>
        <v>0.10222222222222221</v>
      </c>
      <c r="K27" s="64">
        <f>J27/"01:00:00"</f>
        <v>2.453333333333333</v>
      </c>
      <c r="L27" s="64" t="e">
        <f>#REF!/"01:00:00"</f>
        <v>#REF!</v>
      </c>
      <c r="M27" s="58">
        <f>J27</f>
        <v>0.10222222222222221</v>
      </c>
      <c r="N27" s="61">
        <f>20/O27</f>
        <v>8.152173913043478</v>
      </c>
      <c r="O27" s="64">
        <f>M27/"01:00:00"</f>
        <v>2.453333333333333</v>
      </c>
      <c r="P27" s="67" t="s">
        <v>122</v>
      </c>
    </row>
    <row r="28" spans="1:16" s="12" customFormat="1" ht="13.5">
      <c r="A28" s="46"/>
      <c r="B28" s="81"/>
      <c r="C28" s="54" t="s">
        <v>95</v>
      </c>
      <c r="D28" s="55"/>
      <c r="E28" s="54" t="s">
        <v>96</v>
      </c>
      <c r="F28" s="55"/>
      <c r="G28" s="52"/>
      <c r="H28" s="11"/>
      <c r="I28" s="8">
        <v>0.40430555555555553</v>
      </c>
      <c r="J28" s="7">
        <f>20/K27</f>
        <v>8.152173913043478</v>
      </c>
      <c r="K28" s="65"/>
      <c r="L28" s="65"/>
      <c r="M28" s="59"/>
      <c r="N28" s="62"/>
      <c r="O28" s="65"/>
      <c r="P28" s="68"/>
    </row>
    <row r="29" spans="1:16" s="12" customFormat="1" ht="13.5">
      <c r="A29" s="46"/>
      <c r="B29" s="81"/>
      <c r="C29" s="54"/>
      <c r="D29" s="55"/>
      <c r="E29" s="54"/>
      <c r="F29" s="55"/>
      <c r="G29" s="52"/>
      <c r="H29" s="11"/>
      <c r="I29" s="10">
        <v>0.4221759259259259</v>
      </c>
      <c r="J29" s="78" t="s">
        <v>103</v>
      </c>
      <c r="K29" s="65"/>
      <c r="L29" s="65"/>
      <c r="M29" s="59"/>
      <c r="N29" s="62"/>
      <c r="O29" s="65"/>
      <c r="P29" s="68"/>
    </row>
    <row r="30" spans="1:16" s="12" customFormat="1" ht="14.25" thickBot="1">
      <c r="A30" s="46"/>
      <c r="B30" s="82"/>
      <c r="C30" s="56"/>
      <c r="D30" s="57"/>
      <c r="E30" s="33" t="s">
        <v>97</v>
      </c>
      <c r="F30" s="34">
        <v>2004</v>
      </c>
      <c r="G30" s="53"/>
      <c r="H30" s="11"/>
      <c r="I30" s="2">
        <f>I29-I28</f>
        <v>0.01787037037037037</v>
      </c>
      <c r="J30" s="79"/>
      <c r="K30" s="66"/>
      <c r="L30" s="66"/>
      <c r="M30" s="60"/>
      <c r="N30" s="63"/>
      <c r="O30" s="66"/>
      <c r="P30" s="69"/>
    </row>
    <row r="31" spans="1:16" s="12" customFormat="1" ht="13.5">
      <c r="A31" s="46"/>
      <c r="B31" s="80">
        <v>116</v>
      </c>
      <c r="C31" s="49">
        <v>26959</v>
      </c>
      <c r="D31" s="50"/>
      <c r="E31" s="47"/>
      <c r="F31" s="48"/>
      <c r="G31" s="51" t="s">
        <v>98</v>
      </c>
      <c r="H31" s="11"/>
      <c r="I31" s="5">
        <v>0.3020833333333333</v>
      </c>
      <c r="J31" s="4">
        <f>I32-I31</f>
        <v>0.10222222222222221</v>
      </c>
      <c r="K31" s="64">
        <f>J31/"01:00:00"</f>
        <v>2.453333333333333</v>
      </c>
      <c r="L31" s="64" t="e">
        <f>#REF!/"01:00:00"</f>
        <v>#REF!</v>
      </c>
      <c r="M31" s="58">
        <f>J31</f>
        <v>0.10222222222222221</v>
      </c>
      <c r="N31" s="61">
        <f>20/O31</f>
        <v>8.152173913043478</v>
      </c>
      <c r="O31" s="64">
        <f>M31/"01:00:00"</f>
        <v>2.453333333333333</v>
      </c>
      <c r="P31" s="67" t="s">
        <v>123</v>
      </c>
    </row>
    <row r="32" spans="1:16" s="12" customFormat="1" ht="13.5">
      <c r="A32" s="46"/>
      <c r="B32" s="81"/>
      <c r="C32" s="54" t="s">
        <v>38</v>
      </c>
      <c r="D32" s="55"/>
      <c r="E32" s="54" t="s">
        <v>99</v>
      </c>
      <c r="F32" s="55"/>
      <c r="G32" s="52"/>
      <c r="H32" s="11"/>
      <c r="I32" s="8">
        <v>0.40430555555555553</v>
      </c>
      <c r="J32" s="7">
        <f>20/K31</f>
        <v>8.152173913043478</v>
      </c>
      <c r="K32" s="65"/>
      <c r="L32" s="65"/>
      <c r="M32" s="59"/>
      <c r="N32" s="62"/>
      <c r="O32" s="65"/>
      <c r="P32" s="68"/>
    </row>
    <row r="33" spans="1:16" s="12" customFormat="1" ht="13.5">
      <c r="A33" s="46"/>
      <c r="B33" s="81"/>
      <c r="C33" s="54"/>
      <c r="D33" s="55"/>
      <c r="E33" s="54"/>
      <c r="F33" s="55"/>
      <c r="G33" s="52"/>
      <c r="H33" s="11"/>
      <c r="I33" s="10">
        <v>0.41953703703703704</v>
      </c>
      <c r="J33" s="78" t="s">
        <v>105</v>
      </c>
      <c r="K33" s="65"/>
      <c r="L33" s="65"/>
      <c r="M33" s="59"/>
      <c r="N33" s="62"/>
      <c r="O33" s="65"/>
      <c r="P33" s="68"/>
    </row>
    <row r="34" spans="1:16" s="12" customFormat="1" ht="14.25" thickBot="1">
      <c r="A34" s="46"/>
      <c r="B34" s="82"/>
      <c r="C34" s="56"/>
      <c r="D34" s="57"/>
      <c r="E34" s="33" t="s">
        <v>79</v>
      </c>
      <c r="F34" s="34">
        <v>2008</v>
      </c>
      <c r="G34" s="53"/>
      <c r="H34" s="11"/>
      <c r="I34" s="2">
        <f>I33-I32</f>
        <v>0.015231481481481512</v>
      </c>
      <c r="J34" s="79"/>
      <c r="K34" s="66"/>
      <c r="L34" s="66"/>
      <c r="M34" s="60"/>
      <c r="N34" s="63"/>
      <c r="O34" s="66"/>
      <c r="P34" s="69"/>
    </row>
    <row r="35" spans="1:16" ht="13.5">
      <c r="A35" s="70" t="s">
        <v>36</v>
      </c>
      <c r="B35" s="71"/>
      <c r="C35" s="71"/>
      <c r="D35" s="71"/>
      <c r="E35" s="71"/>
      <c r="F35" s="71"/>
      <c r="G35" s="72"/>
      <c r="I35" s="5">
        <v>0.3020833333333333</v>
      </c>
      <c r="J35" s="4">
        <f>I36-I35</f>
        <v>0.125</v>
      </c>
      <c r="K35" s="64">
        <f>J35/"01:00:00"</f>
        <v>3</v>
      </c>
      <c r="L35" s="64" t="e">
        <f>#REF!/"01:00:00"</f>
        <v>#REF!</v>
      </c>
      <c r="M35" s="58">
        <f>J35</f>
        <v>0.125</v>
      </c>
      <c r="N35" s="61">
        <f>20/O35</f>
        <v>6.666666666666667</v>
      </c>
      <c r="O35" s="64">
        <f>M35/"01:00:00"</f>
        <v>3</v>
      </c>
      <c r="P35" s="125" t="s">
        <v>86</v>
      </c>
    </row>
    <row r="36" spans="1:16" ht="13.5">
      <c r="A36" s="44"/>
      <c r="B36" s="73"/>
      <c r="C36" s="73"/>
      <c r="D36" s="73"/>
      <c r="E36" s="73"/>
      <c r="F36" s="73"/>
      <c r="G36" s="74"/>
      <c r="I36" s="40">
        <v>0.4270833333333333</v>
      </c>
      <c r="J36" s="7">
        <f>20/K35</f>
        <v>6.666666666666667</v>
      </c>
      <c r="K36" s="65"/>
      <c r="L36" s="65"/>
      <c r="M36" s="59"/>
      <c r="N36" s="62"/>
      <c r="O36" s="65"/>
      <c r="P36" s="126"/>
    </row>
    <row r="37" spans="1:16" ht="13.5">
      <c r="A37" s="44"/>
      <c r="B37" s="73"/>
      <c r="C37" s="73"/>
      <c r="D37" s="73"/>
      <c r="E37" s="73"/>
      <c r="F37" s="73"/>
      <c r="G37" s="74"/>
      <c r="I37" s="10">
        <v>0.4479166666666667</v>
      </c>
      <c r="J37" s="78"/>
      <c r="K37" s="65"/>
      <c r="L37" s="65"/>
      <c r="M37" s="59"/>
      <c r="N37" s="62"/>
      <c r="O37" s="65"/>
      <c r="P37" s="126"/>
    </row>
    <row r="38" spans="1:16" ht="14.25" thickBot="1">
      <c r="A38" s="75"/>
      <c r="B38" s="76"/>
      <c r="C38" s="76"/>
      <c r="D38" s="76"/>
      <c r="E38" s="76"/>
      <c r="F38" s="76"/>
      <c r="G38" s="77"/>
      <c r="I38" s="2">
        <f>I37-I36</f>
        <v>0.02083333333333337</v>
      </c>
      <c r="J38" s="79"/>
      <c r="K38" s="66"/>
      <c r="L38" s="66"/>
      <c r="M38" s="60"/>
      <c r="N38" s="63"/>
      <c r="O38" s="66"/>
      <c r="P38" s="127"/>
    </row>
    <row r="39" spans="1:16" ht="13.5">
      <c r="A39" s="70" t="s">
        <v>42</v>
      </c>
      <c r="B39" s="71"/>
      <c r="C39" s="71"/>
      <c r="D39" s="71"/>
      <c r="E39" s="71"/>
      <c r="F39" s="71"/>
      <c r="G39" s="72"/>
      <c r="I39" s="5">
        <v>0.3020833333333333</v>
      </c>
      <c r="J39" s="4">
        <f>I40-I39</f>
        <v>0.08333333333333337</v>
      </c>
      <c r="K39" s="64">
        <f>J39/"01:00:00"</f>
        <v>2.000000000000001</v>
      </c>
      <c r="L39" s="64" t="e">
        <f>#REF!/"01:00:00"</f>
        <v>#REF!</v>
      </c>
      <c r="M39" s="58">
        <f>J39</f>
        <v>0.08333333333333337</v>
      </c>
      <c r="N39" s="61">
        <f>20/O39</f>
        <v>9.999999999999996</v>
      </c>
      <c r="O39" s="64">
        <f>M39/"01:00:00"</f>
        <v>2.000000000000001</v>
      </c>
      <c r="P39" s="67"/>
    </row>
    <row r="40" spans="1:16" ht="13.5">
      <c r="A40" s="44"/>
      <c r="B40" s="73"/>
      <c r="C40" s="73"/>
      <c r="D40" s="73"/>
      <c r="E40" s="73"/>
      <c r="F40" s="73"/>
      <c r="G40" s="74"/>
      <c r="I40" s="40">
        <v>0.3854166666666667</v>
      </c>
      <c r="J40" s="7">
        <f>20/K39</f>
        <v>9.999999999999996</v>
      </c>
      <c r="K40" s="65"/>
      <c r="L40" s="65"/>
      <c r="M40" s="59"/>
      <c r="N40" s="62"/>
      <c r="O40" s="65"/>
      <c r="P40" s="68"/>
    </row>
    <row r="41" spans="1:16" ht="13.5">
      <c r="A41" s="44"/>
      <c r="B41" s="73"/>
      <c r="C41" s="73"/>
      <c r="D41" s="73"/>
      <c r="E41" s="73"/>
      <c r="F41" s="73"/>
      <c r="G41" s="74"/>
      <c r="I41" s="10">
        <v>0.40625</v>
      </c>
      <c r="J41" s="78"/>
      <c r="K41" s="65"/>
      <c r="L41" s="65"/>
      <c r="M41" s="59"/>
      <c r="N41" s="62"/>
      <c r="O41" s="65"/>
      <c r="P41" s="68"/>
    </row>
    <row r="42" spans="1:16" ht="14.25" thickBot="1">
      <c r="A42" s="75"/>
      <c r="B42" s="76"/>
      <c r="C42" s="76"/>
      <c r="D42" s="76"/>
      <c r="E42" s="76"/>
      <c r="F42" s="76"/>
      <c r="G42" s="77"/>
      <c r="I42" s="2">
        <f>I41-I40</f>
        <v>0.020833333333333315</v>
      </c>
      <c r="J42" s="79"/>
      <c r="K42" s="66"/>
      <c r="L42" s="66"/>
      <c r="M42" s="60"/>
      <c r="N42" s="63"/>
      <c r="O42" s="66"/>
      <c r="P42" s="69"/>
    </row>
  </sheetData>
  <sheetProtection/>
  <mergeCells count="120">
    <mergeCell ref="M11:M14"/>
    <mergeCell ref="N11:N14"/>
    <mergeCell ref="B11:B14"/>
    <mergeCell ref="C11:D11"/>
    <mergeCell ref="C12:D13"/>
    <mergeCell ref="J13:J14"/>
    <mergeCell ref="C14:D14"/>
    <mergeCell ref="K11:K14"/>
    <mergeCell ref="L11:L14"/>
    <mergeCell ref="B31:B34"/>
    <mergeCell ref="C34:D34"/>
    <mergeCell ref="B27:B30"/>
    <mergeCell ref="B23:B26"/>
    <mergeCell ref="C23:D23"/>
    <mergeCell ref="C24:D25"/>
    <mergeCell ref="P39:P42"/>
    <mergeCell ref="O31:O34"/>
    <mergeCell ref="P31:P34"/>
    <mergeCell ref="J33:J34"/>
    <mergeCell ref="P35:P38"/>
    <mergeCell ref="K31:K34"/>
    <mergeCell ref="L31:L34"/>
    <mergeCell ref="M31:M34"/>
    <mergeCell ref="N31:N34"/>
    <mergeCell ref="O39:O42"/>
    <mergeCell ref="C32:D33"/>
    <mergeCell ref="E32:F33"/>
    <mergeCell ref="C31:D31"/>
    <mergeCell ref="E31:F31"/>
    <mergeCell ref="M5:M10"/>
    <mergeCell ref="J9:J10"/>
    <mergeCell ref="G5:G9"/>
    <mergeCell ref="C30:D30"/>
    <mergeCell ref="C27:D27"/>
    <mergeCell ref="E27:F27"/>
    <mergeCell ref="I6:J6"/>
    <mergeCell ref="E10:F10"/>
    <mergeCell ref="E23:F23"/>
    <mergeCell ref="G23:G26"/>
    <mergeCell ref="N4:P4"/>
    <mergeCell ref="P5:P10"/>
    <mergeCell ref="N5:N10"/>
    <mergeCell ref="O27:O30"/>
    <mergeCell ref="O11:O14"/>
    <mergeCell ref="P11:P14"/>
    <mergeCell ref="P15:P18"/>
    <mergeCell ref="O15:O18"/>
    <mergeCell ref="P27:P30"/>
    <mergeCell ref="C5:D5"/>
    <mergeCell ref="C10:D10"/>
    <mergeCell ref="C6:D9"/>
    <mergeCell ref="E6:F9"/>
    <mergeCell ref="M39:M42"/>
    <mergeCell ref="N39:N42"/>
    <mergeCell ref="J41:J42"/>
    <mergeCell ref="O35:O38"/>
    <mergeCell ref="J37:J38"/>
    <mergeCell ref="K35:K38"/>
    <mergeCell ref="L35:L38"/>
    <mergeCell ref="M35:M38"/>
    <mergeCell ref="N35:N38"/>
    <mergeCell ref="K39:K42"/>
    <mergeCell ref="I5:J5"/>
    <mergeCell ref="A5:A10"/>
    <mergeCell ref="B5:B10"/>
    <mergeCell ref="L39:L42"/>
    <mergeCell ref="A35:G38"/>
    <mergeCell ref="A39:G42"/>
    <mergeCell ref="L27:L30"/>
    <mergeCell ref="J29:J30"/>
    <mergeCell ref="K27:K30"/>
    <mergeCell ref="A11:A34"/>
    <mergeCell ref="B19:B22"/>
    <mergeCell ref="C19:D19"/>
    <mergeCell ref="E19:F19"/>
    <mergeCell ref="F2:M2"/>
    <mergeCell ref="E11:F11"/>
    <mergeCell ref="G11:G14"/>
    <mergeCell ref="E12:F13"/>
    <mergeCell ref="A3:P3"/>
    <mergeCell ref="E5:F5"/>
    <mergeCell ref="A1:E2"/>
    <mergeCell ref="G19:G22"/>
    <mergeCell ref="C20:D21"/>
    <mergeCell ref="E20:F21"/>
    <mergeCell ref="C22:D22"/>
    <mergeCell ref="C28:D29"/>
    <mergeCell ref="E28:F29"/>
    <mergeCell ref="B15:B18"/>
    <mergeCell ref="C15:D15"/>
    <mergeCell ref="E15:F15"/>
    <mergeCell ref="C16:D17"/>
    <mergeCell ref="E16:F17"/>
    <mergeCell ref="C18:D18"/>
    <mergeCell ref="E24:F25"/>
    <mergeCell ref="C26:D26"/>
    <mergeCell ref="J17:J18"/>
    <mergeCell ref="L15:L18"/>
    <mergeCell ref="M15:M18"/>
    <mergeCell ref="N15:N18"/>
    <mergeCell ref="K15:K18"/>
    <mergeCell ref="G31:G34"/>
    <mergeCell ref="M23:M26"/>
    <mergeCell ref="N23:N26"/>
    <mergeCell ref="O23:O26"/>
    <mergeCell ref="L23:L26"/>
    <mergeCell ref="K23:K26"/>
    <mergeCell ref="G27:G30"/>
    <mergeCell ref="N27:N30"/>
    <mergeCell ref="M27:M30"/>
    <mergeCell ref="G15:G18"/>
    <mergeCell ref="P23:P26"/>
    <mergeCell ref="J25:J26"/>
    <mergeCell ref="K19:K22"/>
    <mergeCell ref="L19:L22"/>
    <mergeCell ref="M19:M22"/>
    <mergeCell ref="N19:N22"/>
    <mergeCell ref="O19:O22"/>
    <mergeCell ref="P19:P22"/>
    <mergeCell ref="J21:J22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2012-08-11T04:55:34Z</cp:lastPrinted>
  <dcterms:created xsi:type="dcterms:W3CDTF">2007-07-24T02:59:00Z</dcterms:created>
  <dcterms:modified xsi:type="dcterms:W3CDTF">2012-08-18T09:50:47Z</dcterms:modified>
  <cp:category/>
  <cp:version/>
  <cp:contentType/>
  <cp:contentStatus/>
</cp:coreProperties>
</file>